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9.xml" ContentType="application/vnd.openxmlformats-officedocument.drawing+xml"/>
  <Override PartName="/xl/tables/table4.xml" ContentType="application/vnd.openxmlformats-officedocument.spreadsheetml.table+xml"/>
  <Override PartName="/xl/drawings/drawing10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03_EXCELHANCE/00_GESTION/00 _CORPORATE/02 _Publications/DON FICHIER LINKEDIN/DF_Formations/"/>
    </mc:Choice>
  </mc:AlternateContent>
  <xr:revisionPtr revIDLastSave="390" documentId="8_{540ED608-5991-4044-918F-D9C76E25BE1E}" xr6:coauthVersionLast="47" xr6:coauthVersionMax="47" xr10:uidLastSave="{F855877D-8771-4110-BE3B-ACB7CDC2CB59}"/>
  <workbookProtection workbookAlgorithmName="SHA-512" workbookHashValue="rAoy5IHiFrZnnRc6WNj+tO1aMxFQLKPAOAa3VVYZvVIsdX2miSB8+vFnM4lr6GTJ2iLMkK8d5Ypmb+VxMBImig==" workbookSaltValue="TNps/ZzdRa7qtSQPG340bg==" workbookSpinCount="100000" lockStructure="1"/>
  <bookViews>
    <workbookView xWindow="-28920" yWindow="-120" windowWidth="29040" windowHeight="15720" tabRatio="891" firstSheet="1" activeTab="26" xr2:uid="{6A03D2E2-B930-43C6-A811-4702ADC2985B}"/>
  </bookViews>
  <sheets>
    <sheet name="ADMIN" sheetId="30" state="veryHidden" r:id="rId1"/>
    <sheet name="Bienvenue 👋" sheetId="33" r:id="rId2"/>
    <sheet name="Exercice 1" sheetId="1" r:id="rId3"/>
    <sheet name="Exercice 1 (CORR)" sheetId="34" r:id="rId4"/>
    <sheet name="Exercice 2" sheetId="28" r:id="rId5"/>
    <sheet name="Exercice 2 (CORR)" sheetId="35" r:id="rId6"/>
    <sheet name="Exercice 3" sheetId="3" r:id="rId7"/>
    <sheet name="Exercice 3 (CORR)" sheetId="36" r:id="rId8"/>
    <sheet name="Exercice 4" sheetId="4" r:id="rId9"/>
    <sheet name="Exercice 4 (CORR)" sheetId="37" r:id="rId10"/>
    <sheet name="Exercice 5" sheetId="27" r:id="rId11"/>
    <sheet name="Exercice 5 (CORR)" sheetId="38" r:id="rId12"/>
    <sheet name="Exercice 6" sheetId="5" r:id="rId13"/>
    <sheet name="Exercice 6 (CORR)" sheetId="39" r:id="rId14"/>
    <sheet name="Exercice 7" sheetId="6" r:id="rId15"/>
    <sheet name="Exercice 7 (CORR)" sheetId="40" r:id="rId16"/>
    <sheet name="Exercice 8" sheetId="24" r:id="rId17"/>
    <sheet name="Exercice 8 (CORR)" sheetId="41" r:id="rId18"/>
    <sheet name="Exercice 9" sheetId="7" r:id="rId19"/>
    <sheet name="Exercice 9 (CORR)" sheetId="42" r:id="rId20"/>
    <sheet name="Exercice 10" sheetId="25" r:id="rId21"/>
    <sheet name="Exercice 10 (CORR)" sheetId="43" r:id="rId22"/>
    <sheet name="Exercice 11" sheetId="32" r:id="rId23"/>
    <sheet name="Exercice 11 (CORR)" sheetId="44" r:id="rId24"/>
    <sheet name="Exercice 12" sheetId="31" r:id="rId25"/>
    <sheet name="Exercice 12 (CORR)" sheetId="45" r:id="rId26"/>
    <sheet name="Exercice 13" sheetId="29" r:id="rId27"/>
    <sheet name="Exercice 13 (CORR)" sheetId="46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6" l="1"/>
  <c r="B2" i="46"/>
  <c r="B6" i="45"/>
  <c r="B2" i="45"/>
  <c r="B6" i="44"/>
  <c r="B2" i="44"/>
  <c r="B6" i="43"/>
  <c r="B2" i="43"/>
  <c r="B6" i="42"/>
  <c r="B2" i="42"/>
  <c r="B6" i="41"/>
  <c r="B2" i="41"/>
  <c r="B6" i="40"/>
  <c r="B2" i="40"/>
  <c r="B6" i="39"/>
  <c r="B2" i="39"/>
  <c r="B6" i="38"/>
  <c r="B2" i="38"/>
  <c r="B6" i="37"/>
  <c r="B2" i="37"/>
  <c r="B6" i="36"/>
  <c r="B2" i="36"/>
  <c r="B6" i="35"/>
  <c r="B2" i="35"/>
  <c r="B2" i="34"/>
  <c r="B6" i="34"/>
  <c r="B5" i="31" a="1"/>
  <c r="B6" i="31" a="1"/>
  <c r="D13" i="25" a="1"/>
  <c r="B8" i="25" a="1"/>
  <c r="B7" i="25" a="1"/>
  <c r="B6" i="25" a="1"/>
  <c r="B5" i="25" a="1"/>
  <c r="B8" i="7" a="1"/>
  <c r="B5" i="7" a="1"/>
  <c r="B7" i="7" a="1"/>
  <c r="B6" i="7" a="1"/>
  <c r="B6" i="24" a="1"/>
  <c r="B5" i="24" a="1"/>
  <c r="B7" i="6" a="1"/>
  <c r="B6" i="6" a="1"/>
  <c r="B5" i="6" a="1"/>
  <c r="B7" i="5" a="1"/>
  <c r="B6" i="5" a="1"/>
  <c r="B5" i="5" a="1"/>
  <c r="B8" i="4" a="1"/>
  <c r="B6" i="4" a="1"/>
  <c r="B7" i="4" a="1"/>
  <c r="B5" i="4" a="1"/>
  <c r="H24" i="32"/>
  <c r="H23" i="32"/>
  <c r="H22" i="32"/>
  <c r="H21" i="32"/>
  <c r="H20" i="32"/>
  <c r="H19" i="32"/>
  <c r="H18" i="32"/>
  <c r="H17" i="32"/>
  <c r="H16" i="32"/>
  <c r="H15" i="32"/>
  <c r="G15" i="31"/>
  <c r="G14" i="31"/>
  <c r="G13" i="31"/>
  <c r="G12" i="31"/>
  <c r="G14" i="27"/>
  <c r="G15" i="27"/>
  <c r="G16" i="27"/>
  <c r="G17" i="27"/>
  <c r="G18" i="27"/>
  <c r="G19" i="27"/>
  <c r="G20" i="27"/>
  <c r="G21" i="27"/>
  <c r="G22" i="27"/>
  <c r="G23" i="27"/>
  <c r="G24" i="27"/>
  <c r="G13" i="27"/>
  <c r="H14" i="25"/>
  <c r="H15" i="25"/>
  <c r="H16" i="25"/>
  <c r="H17" i="25"/>
  <c r="H18" i="25"/>
  <c r="H19" i="25"/>
  <c r="H20" i="25"/>
  <c r="H21" i="25"/>
  <c r="H22" i="25"/>
  <c r="H13" i="25"/>
  <c r="Q16" i="7" l="1"/>
  <c r="P16" i="7"/>
  <c r="O16" i="7"/>
  <c r="N16" i="7"/>
  <c r="H13" i="7"/>
  <c r="H24" i="7"/>
  <c r="H23" i="7"/>
  <c r="H22" i="7"/>
  <c r="H21" i="7"/>
  <c r="H20" i="7"/>
  <c r="H19" i="7"/>
  <c r="H18" i="7"/>
  <c r="H17" i="7"/>
  <c r="H16" i="7"/>
  <c r="H15" i="7"/>
  <c r="H14" i="7"/>
  <c r="E13" i="7"/>
  <c r="I15" i="6"/>
  <c r="I16" i="6"/>
  <c r="I17" i="6"/>
  <c r="I18" i="6"/>
  <c r="I19" i="6"/>
  <c r="I20" i="6"/>
  <c r="I21" i="6"/>
  <c r="I22" i="6"/>
  <c r="I23" i="6"/>
  <c r="I14" i="6"/>
  <c r="I13" i="6"/>
  <c r="F12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<sst xmlns="http://schemas.openxmlformats.org/spreadsheetml/2006/main" count="222" uniqueCount="101">
  <si>
    <t>LES DIFFERENTS CURSEURS</t>
  </si>
  <si>
    <t>Objectif(s) :</t>
  </si>
  <si>
    <t>Faire apparaitre les curseurs suivants :</t>
  </si>
  <si>
    <t>GESTION DE LA TAILLE DES COLONNES</t>
  </si>
  <si>
    <t>Prénom</t>
  </si>
  <si>
    <t>Paul</t>
  </si>
  <si>
    <t>Laura</t>
  </si>
  <si>
    <t>Claude</t>
  </si>
  <si>
    <t>Jean-Philippe</t>
  </si>
  <si>
    <t>Charles</t>
  </si>
  <si>
    <t>Age</t>
  </si>
  <si>
    <t>Profession</t>
  </si>
  <si>
    <t>Mail professionnel</t>
  </si>
  <si>
    <t>Boulanger</t>
  </si>
  <si>
    <t>Auto-entrepreneur</t>
  </si>
  <si>
    <t>Artisant chauffagiste</t>
  </si>
  <si>
    <t>Couvreur</t>
  </si>
  <si>
    <t>Pilote de course</t>
  </si>
  <si>
    <t>Paul.21@formation-excel.com</t>
  </si>
  <si>
    <t>Laura.38@formation-excel.com</t>
  </si>
  <si>
    <t>Claude.31@formation-excel.com</t>
  </si>
  <si>
    <t>Jean-Philippe.53@formation-excel.com</t>
  </si>
  <si>
    <t>Charles.38@formation-excel.com</t>
  </si>
  <si>
    <t>MASQUER DES LIGNES / COLONNES</t>
  </si>
  <si>
    <t>=&gt;</t>
  </si>
  <si>
    <t>&lt;=</t>
  </si>
  <si>
    <t>FIGER ET LIBERER DES VOLETS</t>
  </si>
  <si>
    <t>CROIX / TIRETTE DE RECOPIE</t>
  </si>
  <si>
    <t>Note 1</t>
  </si>
  <si>
    <t>Note 2</t>
  </si>
  <si>
    <t>Note 3</t>
  </si>
  <si>
    <t>MOYENNE</t>
  </si>
  <si>
    <t>N° de facture</t>
  </si>
  <si>
    <t>Montant</t>
  </si>
  <si>
    <t>Fact_001</t>
  </si>
  <si>
    <t>Fact_002</t>
  </si>
  <si>
    <t>Fact_003</t>
  </si>
  <si>
    <t>Fact_004</t>
  </si>
  <si>
    <t>Fact_005</t>
  </si>
  <si>
    <t>N° de mois</t>
  </si>
  <si>
    <t>Janvier</t>
  </si>
  <si>
    <t>Février</t>
  </si>
  <si>
    <t>Mars</t>
  </si>
  <si>
    <t>Fact_006</t>
  </si>
  <si>
    <t>Fact_007</t>
  </si>
  <si>
    <t>Fact_008</t>
  </si>
  <si>
    <t>Fact_009</t>
  </si>
  <si>
    <t>Fact_010</t>
  </si>
  <si>
    <t>Fact_011</t>
  </si>
  <si>
    <t>Fact_012</t>
  </si>
  <si>
    <t>Mois (texte)</t>
  </si>
  <si>
    <r>
      <t>GESTION DES COPI</t>
    </r>
    <r>
      <rPr>
        <b/>
        <sz val="20"/>
        <color theme="0"/>
        <rFont val="Calibri"/>
        <family val="2"/>
      </rPr>
      <t>É</t>
    </r>
    <r>
      <rPr>
        <b/>
        <sz val="20"/>
        <color theme="0"/>
        <rFont val="Aptos Narrow"/>
        <family val="2"/>
      </rPr>
      <t>S / COLLÉS</t>
    </r>
  </si>
  <si>
    <t>FIGER L'ADRESSE D'UNE CELLULE ($)</t>
  </si>
  <si>
    <t>Montant HT</t>
  </si>
  <si>
    <t>Montant TTC</t>
  </si>
  <si>
    <t>Taux de TVA</t>
  </si>
  <si>
    <t>Date</t>
  </si>
  <si>
    <t>Heure</t>
  </si>
  <si>
    <t>DÉPLACER UNE COLONNE</t>
  </si>
  <si>
    <t>Note 4</t>
  </si>
  <si>
    <t>Déplacer la colonne "Note 4" pour la positionner entre la colonne "Note 3" et la colonne "MOYENNE"</t>
  </si>
  <si>
    <t>LE ZOOM / DEZOOM</t>
  </si>
  <si>
    <t>Trouver la cellule jaune !</t>
  </si>
  <si>
    <t>Fonctions SI / ET / OU</t>
  </si>
  <si>
    <t>Produit</t>
  </si>
  <si>
    <t>Poids</t>
  </si>
  <si>
    <t>Longueur</t>
  </si>
  <si>
    <t>Largeur</t>
  </si>
  <si>
    <t>Poids conforme ?</t>
  </si>
  <si>
    <t>Dimensions conformes ?</t>
  </si>
  <si>
    <t>Produit conforme ?</t>
  </si>
  <si>
    <t>A</t>
  </si>
  <si>
    <t>B</t>
  </si>
  <si>
    <t>C</t>
  </si>
  <si>
    <t>D</t>
  </si>
  <si>
    <t>1) Déterminer les produits qui ont un poids conforme  ➡️  Poids &gt;= 500g</t>
  </si>
  <si>
    <r>
      <t xml:space="preserve">2)  Déterminer les produits qui ont des dimensions conformes  ➡️  Longueur &gt;= 10 cm  </t>
    </r>
    <r>
      <rPr>
        <b/>
        <u/>
        <sz val="16"/>
        <color theme="0"/>
        <rFont val="Aptos Narrow"/>
        <family val="2"/>
        <scheme val="minor"/>
      </rPr>
      <t>ET</t>
    </r>
    <r>
      <rPr>
        <b/>
        <sz val="16"/>
        <color theme="0"/>
        <rFont val="Aptos Narrow"/>
        <family val="2"/>
        <scheme val="minor"/>
      </rPr>
      <t xml:space="preserve">  Largeur &gt;= 6 cm</t>
    </r>
  </si>
  <si>
    <r>
      <t xml:space="preserve">3)  Déterminer les produits qui sont totalement conformes  ➡️  Poids entre 450g et 550g  </t>
    </r>
    <r>
      <rPr>
        <b/>
        <u/>
        <sz val="16"/>
        <color theme="0"/>
        <rFont val="Aptos Narrow"/>
        <family val="2"/>
        <scheme val="minor"/>
      </rPr>
      <t>ET</t>
    </r>
    <r>
      <rPr>
        <b/>
        <sz val="16"/>
        <color theme="0"/>
        <rFont val="Aptos Narrow"/>
        <family val="2"/>
        <scheme val="minor"/>
      </rPr>
      <t xml:space="preserve">  (Longueur &gt;= 9 cm </t>
    </r>
    <r>
      <rPr>
        <b/>
        <u/>
        <sz val="16"/>
        <color theme="0"/>
        <rFont val="Aptos Narrow"/>
        <family val="2"/>
        <scheme val="minor"/>
      </rPr>
      <t>OU</t>
    </r>
    <r>
      <rPr>
        <b/>
        <sz val="16"/>
        <color theme="0"/>
        <rFont val="Aptos Narrow"/>
        <family val="2"/>
        <scheme val="minor"/>
      </rPr>
      <t xml:space="preserve"> Largeur &gt;= 6 cm)</t>
    </r>
  </si>
  <si>
    <t>Code VBA pour renommer les onglets "Exercice X"</t>
  </si>
  <si>
    <t>Chiffre d’affaires (€)</t>
  </si>
  <si>
    <t>Quantité</t>
  </si>
  <si>
    <t>Chiffre d’affaires (€) sécurisé</t>
  </si>
  <si>
    <t>Stylo</t>
  </si>
  <si>
    <t>Cahier</t>
  </si>
  <si>
    <t>Crayon</t>
  </si>
  <si>
    <t>Gomme</t>
  </si>
  <si>
    <t>FORMAT DE CELLULE 2/2</t>
  </si>
  <si>
    <t>1) Changer la taille de police de la colonne Date, la mettre à 14</t>
  </si>
  <si>
    <t>2) Mettre en italique la police de la colonne Heure</t>
  </si>
  <si>
    <t>4) Souligner les textes des en-têtes du tableau de gauche</t>
  </si>
  <si>
    <t>5) Centrer, en vertical et horizontal, toutes les cellules du tableau de gauche</t>
  </si>
  <si>
    <t>6) Changer la police de la colonne N° de facture, utiliser la police "Aptos Narrow"</t>
  </si>
  <si>
    <t>7) Dans la colonne Montant, mettre en blanc la couleur de police et en vert foncé la couleur de remplissage</t>
  </si>
  <si>
    <t>FORMAT DE CELLULE 1/2</t>
  </si>
  <si>
    <t>La fonction SIERREUR</t>
  </si>
  <si>
    <t xml:space="preserve"> Renomme d'abord tous les onglets contenant "Exercice" (masqués + visibles)
' avec un nom aléatoire de 31 caractères, puis renomme les onglets visibles
' initiaux en "Exercice 1", "Exercice 2", ...
Function RenommerOngletsVisibles_Exercice()
    Dim Feuille         As Worksheet          ' Objet Worksheet
    Dim Compteur        As Long               ' Compteur pour X
    Dim colVisible      As Collection         ' Collection des feuilles visibles à renommer ensuite
    Dim candidate       As String             ' Nom candidat aléatoire
    Dim success         As Boolean            ' Indicateur de réussite d'un renommage
    Dim i               As Long               ' Indice pour boucle sur la collection
    Compteur = 1
    Set colVisible = New Collection
    Randomize
    ' --- 1) Renommer tous les onglets contenant "Exercice" (masqués et visibles)
    For Each Feuille In ThisWorkbook.Worksheets
        If InStr(1, Feuille.Name, "Exercice", vbTextCompare) &gt; 0 Then
            ' Si visible, conserver la référence pour l'étape finale
            If Feuille.Visible = xlSheetVisible Then
                colVisible.Add Feuille
            End If
            ' Générer un nom aléatoire unique de 31 caractères et l'affecter
            Do
                candidate = GenererNomAleatoire(31)
                success = False
                On Error Resume Next
                Feuille.Name = candidate
                If Err.Number = 0 Then
                    success = True
                Else
                    Err.Clear
                End If
                On Error GoTo 0
            Loop Until success
        End If
    Next Feuille
    ' --- 2) Renommer ensuite uniquement les feuilles visibles initiales en "Exercice X"
    For i = 1 To colVisible.Count
        Set Feuille = colVisible(i)
        ' Tenter "Exercice N", si collision alors incrémenter N jusqu'à succès
        Do
            success = False
            On Error Resume Next
            Feuille.Name = "Exercice " &amp; Compteur
            If Err.Number = 0 Then
                success = True
                Compteur = Compteur + 1
            Else
                Err.Clear
                Compteur = Compteur + 1
            End If
            On Error GoTo 0
        Loop Until success
    Next i
    ' Nettoyage
    RenommerOngletsVisibles_Exercice = True
Nettoyage:
    Set Feuille = Nothing
    Set colVisible = Nothing
End Function
' --- Génère une chaîne alphanumérique aléatoire de longueur spécifiée (caractères valides pour nom d'onglet)
Private Function GenererNomAleatoire(ByVal longueur As Long) As String
    Dim i As Long
    Dim s As String
    Dim chars As String
    chars = "ABCDEFGHIJKLMNOPQRSTUVWXYZabcdefghijklmnopqrstuvwxyz0123456789"
    s = vbNullString
    For i = 1 To longueur
        s = s &amp; Mid$(chars, Int(Len(chars) * Rnd) + 1, 1)
    Next i
    GenererNomAleatoire = s
End Function</t>
  </si>
  <si>
    <t>Prix unitaire (calculé)</t>
  </si>
  <si>
    <t>3) Mettre en gras la police des colonnes Note 1 et Note 2</t>
  </si>
  <si>
    <t>Elargir toutes les colonnes du tableau ci-dessous en moins de 3 clics</t>
  </si>
  <si>
    <t>Correction :</t>
  </si>
  <si>
    <r>
      <t xml:space="preserve">NE PAS DEPLACER CETTE CELLULE </t>
    </r>
    <r>
      <rPr>
        <b/>
        <sz val="11"/>
        <color rgb="FFFF0000"/>
        <rFont val="Aptos Narrow"/>
        <family val="2"/>
        <scheme val="minor"/>
      </rPr>
      <t>H10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</si>
</sst>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General&quot; g&quot;"/>
    <numFmt numFmtId="166" formatCode="General&quot; cm&quot;"/>
    <numFmt numFmtId="167" formatCode="0&quot; / 20&quot;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theme="0"/>
      <name val="Calibri"/>
      <family val="2"/>
    </font>
    <font>
      <b/>
      <sz val="20"/>
      <color theme="0"/>
      <name val="Aptos Narrow"/>
      <family val="2"/>
    </font>
    <font>
      <sz val="10"/>
      <name val="Aptos Narrow"/>
      <family val="2"/>
      <scheme val="minor"/>
    </font>
    <font>
      <b/>
      <sz val="16"/>
      <color theme="7" tint="-0.499984740745262"/>
      <name val="Aptos Narrow"/>
      <family val="2"/>
      <scheme val="minor"/>
    </font>
    <font>
      <sz val="11"/>
      <color theme="7" tint="-0.499984740745262"/>
      <name val="Aptos Narrow"/>
      <family val="2"/>
      <scheme val="minor"/>
    </font>
    <font>
      <b/>
      <u/>
      <sz val="16"/>
      <color theme="0"/>
      <name val="Aptos Narrow"/>
      <family val="2"/>
      <scheme val="minor"/>
    </font>
    <font>
      <sz val="14"/>
      <color rgb="FF000000"/>
      <name val="Aptos Narrow"/>
      <family val="2"/>
    </font>
    <font>
      <i/>
      <sz val="11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Bodoni MT Poster Compressed"/>
      <family val="1"/>
    </font>
    <font>
      <sz val="12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rgb="FF83E28E"/>
        <bgColor theme="0" tint="-0.14999847407452621"/>
      </patternFill>
    </fill>
    <fill>
      <patternFill patternType="solid">
        <fgColor rgb="FF83E2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theme="0" tint="-0.14999847407452621"/>
      </patternFill>
    </fill>
  </fills>
  <borders count="17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9" fontId="3" fillId="6" borderId="9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4" fillId="7" borderId="0" xfId="0" applyFont="1" applyFill="1" applyAlignment="1">
      <alignment horizontal="left" vertical="center" indent="1"/>
    </xf>
    <xf numFmtId="0" fontId="0" fillId="7" borderId="0" xfId="0" applyFill="1" applyAlignment="1">
      <alignment horizontal="center" vertical="center"/>
    </xf>
    <xf numFmtId="0" fontId="5" fillId="7" borderId="0" xfId="0" applyFont="1" applyFill="1" applyAlignment="1">
      <alignment horizontal="left" vertical="center" indent="4"/>
    </xf>
    <xf numFmtId="0" fontId="5" fillId="7" borderId="0" xfId="0" quotePrefix="1" applyFont="1" applyFill="1" applyAlignment="1">
      <alignment horizontal="right" vertical="center"/>
    </xf>
    <xf numFmtId="0" fontId="5" fillId="7" borderId="0" xfId="0" quotePrefix="1" applyFont="1" applyFill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16" fillId="0" borderId="15" xfId="0" quotePrefix="1" applyFont="1" applyBorder="1" applyAlignment="1">
      <alignment vertical="top" wrapText="1"/>
    </xf>
    <xf numFmtId="0" fontId="14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164" fontId="8" fillId="5" borderId="0" xfId="0" applyNumberFormat="1" applyFont="1" applyFill="1" applyAlignment="1">
      <alignment horizontal="center" vertical="center"/>
    </xf>
    <xf numFmtId="164" fontId="15" fillId="5" borderId="0" xfId="0" applyNumberFormat="1" applyFont="1" applyFill="1" applyAlignment="1">
      <alignment horizontal="center" vertical="center"/>
    </xf>
    <xf numFmtId="0" fontId="17" fillId="7" borderId="0" xfId="0" applyFont="1" applyFill="1" applyAlignment="1">
      <alignment horizontal="left" vertical="top"/>
    </xf>
    <xf numFmtId="0" fontId="8" fillId="7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left" vertical="top"/>
    </xf>
    <xf numFmtId="20" fontId="18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/>
    </xf>
    <xf numFmtId="167" fontId="18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20" fillId="7" borderId="0" xfId="0" applyFont="1" applyFill="1"/>
    <xf numFmtId="164" fontId="3" fillId="5" borderId="13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1" fontId="6" fillId="10" borderId="11" xfId="0" applyNumberFormat="1" applyFont="1" applyFill="1" applyBorder="1" applyAlignment="1">
      <alignment horizontal="center" vertical="center"/>
    </xf>
    <xf numFmtId="0" fontId="14" fillId="7" borderId="0" xfId="2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34">
    <dxf>
      <font>
        <color rgb="FF9C0006"/>
      </font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numFmt numFmtId="0" formatCode="General"/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numFmt numFmtId="166" formatCode="General&quot; cm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6" formatCode="General&quot; cm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5" formatCode="General&quot; g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numFmt numFmtId="164" formatCode="#,##0\ &quot;€&quot;"/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fill>
        <patternFill patternType="solid">
          <fgColor indexed="64"/>
          <bgColor rgb="FF83E28E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64" formatCode="#,##0\ &quot;€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odoni MT Poster Compresse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167" formatCode="0&quot; / 20&quot;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numFmt numFmtId="25" formatCode="h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none">
          <fgColor indexed="64"/>
          <bgColor theme="7" tint="-0.499984740745262"/>
        </patternFill>
      </fill>
      <alignment horizontal="left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83E2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mvp.microsoft.com/fr-FR/MVP/profile/7bfe4e0a-d60a-41ae-be4f-2dcaabec9d94" TargetMode="External"/><Relationship Id="rId3" Type="http://schemas.microsoft.com/office/2007/relationships/hdphoto" Target="../media/hdphoto1.wdp"/><Relationship Id="rId7" Type="http://schemas.openxmlformats.org/officeDocument/2006/relationships/image" Target="../media/image5.svg"/><Relationship Id="rId12" Type="http://schemas.microsoft.com/office/2007/relationships/hdphoto" Target="../media/hdphoto2.wdp"/><Relationship Id="rId2" Type="http://schemas.openxmlformats.org/officeDocument/2006/relationships/image" Target="../media/image1.png"/><Relationship Id="rId1" Type="http://schemas.openxmlformats.org/officeDocument/2006/relationships/hyperlink" Target="https://www.linkedin.com/in/nathan-fauconnier-developpeur-excel-vba-freelance/" TargetMode="External"/><Relationship Id="rId6" Type="http://schemas.openxmlformats.org/officeDocument/2006/relationships/image" Target="../media/image4.png"/><Relationship Id="rId11" Type="http://schemas.openxmlformats.org/officeDocument/2006/relationships/image" Target="../media/image8.png"/><Relationship Id="rId5" Type="http://schemas.openxmlformats.org/officeDocument/2006/relationships/image" Target="../media/image3.svg"/><Relationship Id="rId10" Type="http://schemas.openxmlformats.org/officeDocument/2006/relationships/image" Target="../media/image7.png"/><Relationship Id="rId4" Type="http://schemas.openxmlformats.org/officeDocument/2006/relationships/image" Target="../media/image2.png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82784</xdr:colOff>
      <xdr:row>0</xdr:row>
      <xdr:rowOff>53340</xdr:rowOff>
    </xdr:from>
    <xdr:to>
      <xdr:col>0</xdr:col>
      <xdr:colOff>645359</xdr:colOff>
      <xdr:row>3</xdr:row>
      <xdr:rowOff>16298</xdr:rowOff>
    </xdr:to>
    <xdr:pic>
      <xdr:nvPicPr>
        <xdr:cNvPr id="2" name="img_Nathan_Fauconni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8184E-2E57-427E-95F0-412C18EDFD88}"/>
            </a:ext>
          </a:extLst>
        </xdr:cNvPr>
        <xdr:cNvPicPr>
          <a:picLocks noSelect="1"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7000" b="92875" l="6875" r="93125">
                      <a14:foregroundMark x1="51000" y1="7250" x2="51000" y2="7250"/>
                      <a14:foregroundMark x1="51000" y1="7250" x2="34250" y2="11375"/>
                      <a14:foregroundMark x1="54375" y1="8750" x2="63375" y2="11500"/>
                      <a14:foregroundMark x1="63375" y1="11500" x2="82125" y2="26750"/>
                      <a14:foregroundMark x1="82125" y1="26750" x2="89625" y2="41250"/>
                      <a14:foregroundMark x1="65375" y1="11125" x2="90625" y2="37750"/>
                      <a14:foregroundMark x1="90625" y1="37750" x2="93125" y2="45125"/>
                      <a14:foregroundMark x1="93125" y1="45125" x2="92750" y2="48250"/>
                      <a14:foregroundMark x1="47750" y1="92875" x2="47750" y2="92875"/>
                      <a14:foregroundMark x1="6875" y1="47500" x2="6875" y2="47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69" t="3704" r="3459" b="3896"/>
        <a:stretch>
          <a:fillRect/>
        </a:stretch>
      </xdr:blipFill>
      <xdr:spPr>
        <a:xfrm>
          <a:off x="82784" y="53340"/>
          <a:ext cx="562575" cy="557318"/>
        </a:xfrm>
        <a:prstGeom prst="rect">
          <a:avLst/>
        </a:prstGeom>
      </xdr:spPr>
    </xdr:pic>
    <xdr:clientData/>
  </xdr:twoCellAnchor>
  <xdr:twoCellAnchor editAs="absolute">
    <xdr:from>
      <xdr:col>3</xdr:col>
      <xdr:colOff>110912</xdr:colOff>
      <xdr:row>0</xdr:row>
      <xdr:rowOff>175260</xdr:rowOff>
    </xdr:from>
    <xdr:to>
      <xdr:col>11</xdr:col>
      <xdr:colOff>514772</xdr:colOff>
      <xdr:row>7</xdr:row>
      <xdr:rowOff>152400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5B74FC15-6981-4280-9E01-7084EDC2DBA4}"/>
            </a:ext>
          </a:extLst>
        </xdr:cNvPr>
        <xdr:cNvGrpSpPr>
          <a:grpSpLocks noChangeAspect="1"/>
        </xdr:cNvGrpSpPr>
      </xdr:nvGrpSpPr>
      <xdr:grpSpPr>
        <a:xfrm>
          <a:off x="2492162" y="171450"/>
          <a:ext cx="6750050" cy="1388533"/>
          <a:chOff x="2532380" y="175260"/>
          <a:chExt cx="6770793" cy="1340273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CDC67928-40CB-5EC6-77B6-D3971A448C5A}"/>
              </a:ext>
            </a:extLst>
          </xdr:cNvPr>
          <xdr:cNvSpPr>
            <a:spLocks noChangeAspect="1"/>
          </xdr:cNvSpPr>
        </xdr:nvSpPr>
        <xdr:spPr>
          <a:xfrm>
            <a:off x="3020060" y="1034627"/>
            <a:ext cx="5795433" cy="480906"/>
          </a:xfrm>
          <a:prstGeom prst="roundRect">
            <a:avLst/>
          </a:prstGeom>
          <a:solidFill>
            <a:schemeClr val="accent4">
              <a:lumMod val="40000"/>
              <a:lumOff val="60000"/>
            </a:schemeClr>
          </a:solidFill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2000" b="1">
                <a:solidFill>
                  <a:sysClr val="windowText" lastClr="000000"/>
                </a:solidFill>
              </a:rPr>
              <a:t>Pour</a:t>
            </a:r>
            <a:r>
              <a:rPr lang="fr-FR" sz="2000" b="1" baseline="0">
                <a:solidFill>
                  <a:sysClr val="windowText" lastClr="000000"/>
                </a:solidFill>
              </a:rPr>
              <a:t> bien démarrer sur Excel</a:t>
            </a:r>
            <a:endParaRPr lang="fr-FR" sz="2000" b="1">
              <a:solidFill>
                <a:sysClr val="windowText" lastClr="000000"/>
              </a:solidFill>
            </a:endParaRPr>
          </a:p>
        </xdr:txBody>
      </xdr:sp>
      <xdr:grpSp>
        <xdr:nvGrpSpPr>
          <xdr:cNvPr id="5" name="Groupe 4">
            <a:extLst>
              <a:ext uri="{FF2B5EF4-FFF2-40B4-BE49-F238E27FC236}">
                <a16:creationId xmlns:a16="http://schemas.microsoft.com/office/drawing/2014/main" id="{F84C4AAB-0ABD-ADDC-9453-BCED63B15A56}"/>
              </a:ext>
            </a:extLst>
          </xdr:cNvPr>
          <xdr:cNvGrpSpPr>
            <a:grpSpLocks noChangeAspect="1"/>
          </xdr:cNvGrpSpPr>
        </xdr:nvGrpSpPr>
        <xdr:grpSpPr>
          <a:xfrm>
            <a:off x="2532380" y="175260"/>
            <a:ext cx="6770793" cy="584200"/>
            <a:chOff x="1447800" y="190500"/>
            <a:chExt cx="6743700" cy="594360"/>
          </a:xfrm>
        </xdr:grpSpPr>
        <xdr:sp macro="" textlink="">
          <xdr:nvSpPr>
            <xdr:cNvPr id="6" name="Rectangle : coins arrondis 5">
              <a:extLst>
                <a:ext uri="{FF2B5EF4-FFF2-40B4-BE49-F238E27FC236}">
                  <a16:creationId xmlns:a16="http://schemas.microsoft.com/office/drawing/2014/main" id="{6ABF9E21-8259-E637-C188-B19006DC9822}"/>
                </a:ext>
              </a:extLst>
            </xdr:cNvPr>
            <xdr:cNvSpPr/>
          </xdr:nvSpPr>
          <xdr:spPr>
            <a:xfrm>
              <a:off x="1447800" y="190500"/>
              <a:ext cx="6743700" cy="594360"/>
            </a:xfrm>
            <a:prstGeom prst="roundRect">
              <a:avLst/>
            </a:prstGeom>
          </xdr:spPr>
          <xdr:style>
            <a:lnRef idx="0">
              <a:schemeClr val="accent4"/>
            </a:lnRef>
            <a:fillRef idx="3">
              <a:schemeClr val="accent4"/>
            </a:fillRef>
            <a:effectRef idx="3">
              <a:schemeClr val="accent4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fr-FR" sz="2800" b="1">
                  <a:solidFill>
                    <a:schemeClr val="bg1"/>
                  </a:solidFill>
                </a:rPr>
                <a:t>Games</a:t>
              </a:r>
              <a:r>
                <a:rPr lang="fr-FR" sz="2800" b="1" baseline="0">
                  <a:solidFill>
                    <a:schemeClr val="bg1"/>
                  </a:solidFill>
                </a:rPr>
                <a:t> of Excel</a:t>
              </a:r>
              <a:endParaRPr lang="fr-FR" sz="2800" b="1">
                <a:solidFill>
                  <a:schemeClr val="bg1"/>
                </a:solidFill>
              </a:endParaRPr>
            </a:p>
          </xdr:txBody>
        </xdr:sp>
        <xdr:pic>
          <xdr:nvPicPr>
            <xdr:cNvPr id="7" name="Graphique 6" descr="Pièces d’échiquier avec un remplissage uni">
              <a:extLst>
                <a:ext uri="{FF2B5EF4-FFF2-40B4-BE49-F238E27FC236}">
                  <a16:creationId xmlns:a16="http://schemas.microsoft.com/office/drawing/2014/main" id="{206DA281-695A-1259-BF38-450044B8B94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1546860" y="220980"/>
              <a:ext cx="533400" cy="533400"/>
            </a:xfrm>
            <a:prstGeom prst="rect">
              <a:avLst/>
            </a:prstGeom>
          </xdr:spPr>
        </xdr:pic>
        <xdr:pic>
          <xdr:nvPicPr>
            <xdr:cNvPr id="8" name="Graphique 7" descr="Boulier avec un remplissage uni">
              <a:extLst>
                <a:ext uri="{FF2B5EF4-FFF2-40B4-BE49-F238E27FC236}">
                  <a16:creationId xmlns:a16="http://schemas.microsoft.com/office/drawing/2014/main" id="{5224F561-5E64-61AC-8159-988C813F42F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rcRect/>
            <a:stretch/>
          </xdr:blipFill>
          <xdr:spPr>
            <a:xfrm>
              <a:off x="7566660" y="220980"/>
              <a:ext cx="533400" cy="53340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107129</xdr:colOff>
      <xdr:row>3</xdr:row>
      <xdr:rowOff>77467</xdr:rowOff>
    </xdr:from>
    <xdr:to>
      <xdr:col>0</xdr:col>
      <xdr:colOff>621014</xdr:colOff>
      <xdr:row>7</xdr:row>
      <xdr:rowOff>92286</xdr:rowOff>
    </xdr:to>
    <xdr:pic>
      <xdr:nvPicPr>
        <xdr:cNvPr id="9" name="img_Profil_MV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47A42B4-6363-4A3E-8D8E-4B3CDAB5EF2B}"/>
            </a:ext>
          </a:extLst>
        </xdr:cNvPr>
        <xdr:cNvPicPr>
          <a:picLocks noSelect="1"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29" y="671827"/>
          <a:ext cx="513885" cy="807299"/>
        </a:xfrm>
        <a:prstGeom prst="rect">
          <a:avLst/>
        </a:prstGeom>
      </xdr:spPr>
    </xdr:pic>
    <xdr:clientData/>
  </xdr:twoCellAnchor>
  <xdr:twoCellAnchor editAs="absolute">
    <xdr:from>
      <xdr:col>1</xdr:col>
      <xdr:colOff>795865</xdr:colOff>
      <xdr:row>13</xdr:row>
      <xdr:rowOff>25402</xdr:rowOff>
    </xdr:from>
    <xdr:to>
      <xdr:col>11</xdr:col>
      <xdr:colOff>626625</xdr:colOff>
      <xdr:row>24</xdr:row>
      <xdr:rowOff>152302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665E2EF4-64A1-AF2F-E427-056321AD2880}"/>
            </a:ext>
          </a:extLst>
        </xdr:cNvPr>
        <xdr:cNvGrpSpPr>
          <a:grpSpLocks noChangeAspect="1"/>
        </xdr:cNvGrpSpPr>
      </xdr:nvGrpSpPr>
      <xdr:grpSpPr>
        <a:xfrm>
          <a:off x="1587710" y="2635675"/>
          <a:ext cx="7773975" cy="2342627"/>
          <a:chOff x="1591732" y="2556935"/>
          <a:chExt cx="7789426" cy="2268967"/>
        </a:xfrm>
      </xdr:grpSpPr>
      <xdr:pic>
        <xdr:nvPicPr>
          <xdr:cNvPr id="12" name="Image 11" descr="Apprendre Excel : Des premiers pas aux premiers résultats">
            <a:extLst>
              <a:ext uri="{FF2B5EF4-FFF2-40B4-BE49-F238E27FC236}">
                <a16:creationId xmlns:a16="http://schemas.microsoft.com/office/drawing/2014/main" id="{4220F462-0E9D-1B47-75A0-21332369114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t="49199"/>
          <a:stretch>
            <a:fillRect/>
          </a:stretch>
        </xdr:blipFill>
        <xdr:spPr bwMode="auto">
          <a:xfrm rot="20850974">
            <a:off x="1591732" y="2556935"/>
            <a:ext cx="3716866" cy="1154008"/>
          </a:xfrm>
          <a:prstGeom prst="rect">
            <a:avLst/>
          </a:prstGeom>
          <a:ln>
            <a:noFill/>
          </a:ln>
          <a:effectLst>
            <a:glow rad="317500">
              <a:srgbClr val="00B0F0"/>
            </a:glow>
            <a:outerShdw blurRad="292100" dist="139700" dir="2700000" algn="tl" rotWithShape="0">
              <a:srgbClr val="333333">
                <a:alpha val="65000"/>
              </a:srgb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age 12" descr="Comment faire vos premiers pas dans Excel sur un Mac">
            <a:extLst>
              <a:ext uri="{FF2B5EF4-FFF2-40B4-BE49-F238E27FC236}">
                <a16:creationId xmlns:a16="http://schemas.microsoft.com/office/drawing/2014/main" id="{DB30DB73-79B7-8FCB-AE41-39CFAC75743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1" cstate="email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colorTemperature colorTemp="53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rcRect l="3808" t="6075" r="2782" b="5915"/>
          <a:stretch>
            <a:fillRect/>
          </a:stretch>
        </xdr:blipFill>
        <xdr:spPr bwMode="auto">
          <a:xfrm rot="506964">
            <a:off x="5109043" y="2606736"/>
            <a:ext cx="4272115" cy="2219166"/>
          </a:xfrm>
          <a:prstGeom prst="rect">
            <a:avLst/>
          </a:prstGeom>
          <a:ln>
            <a:noFill/>
          </a:ln>
          <a:effectLst>
            <a:glow rad="317500">
              <a:srgbClr val="00B0F0"/>
            </a:glow>
            <a:outerShdw blurRad="292100" dist="139700" dir="2700000" algn="tl" rotWithShape="0">
              <a:srgbClr val="333333">
                <a:alpha val="65000"/>
              </a:srgb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529166</xdr:colOff>
      <xdr:row>20</xdr:row>
      <xdr:rowOff>9525</xdr:rowOff>
    </xdr:from>
    <xdr:to>
      <xdr:col>9</xdr:col>
      <xdr:colOff>33656</xdr:colOff>
      <xdr:row>28</xdr:row>
      <xdr:rowOff>36537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06A1E5D-C2DD-9119-F17B-61F7111C9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94" r="1"/>
        <a:stretch>
          <a:fillRect/>
        </a:stretch>
      </xdr:blipFill>
      <xdr:spPr>
        <a:xfrm>
          <a:off x="1322916" y="4909608"/>
          <a:ext cx="7981740" cy="146634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594361</xdr:colOff>
      <xdr:row>7</xdr:row>
      <xdr:rowOff>144780</xdr:rowOff>
    </xdr:from>
    <xdr:to>
      <xdr:col>3</xdr:col>
      <xdr:colOff>137161</xdr:colOff>
      <xdr:row>11</xdr:row>
      <xdr:rowOff>31213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C48BBC3-A40C-5440-5A3C-CEAB0C167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3818"/>
        <a:stretch/>
      </xdr:blipFill>
      <xdr:spPr>
        <a:xfrm>
          <a:off x="2819401" y="2065020"/>
          <a:ext cx="1127760" cy="61795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15241</xdr:colOff>
      <xdr:row>7</xdr:row>
      <xdr:rowOff>121920</xdr:rowOff>
    </xdr:from>
    <xdr:to>
      <xdr:col>11</xdr:col>
      <xdr:colOff>249105</xdr:colOff>
      <xdr:row>12</xdr:row>
      <xdr:rowOff>41379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0C4026A-945C-05C0-E5E1-143CEA834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95161" y="2042160"/>
          <a:ext cx="3403784" cy="833859"/>
        </a:xfrm>
        <a:prstGeom prst="rect">
          <a:avLst/>
        </a:prstGeom>
      </xdr:spPr>
    </xdr:pic>
    <xdr:clientData/>
  </xdr:twoCellAnchor>
  <xdr:twoCellAnchor editAs="oneCell">
    <xdr:from>
      <xdr:col>1</xdr:col>
      <xdr:colOff>563880</xdr:colOff>
      <xdr:row>12</xdr:row>
      <xdr:rowOff>106680</xdr:rowOff>
    </xdr:from>
    <xdr:to>
      <xdr:col>3</xdr:col>
      <xdr:colOff>632968</xdr:colOff>
      <xdr:row>16</xdr:row>
      <xdr:rowOff>99660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DF4C289-82BA-5A4B-EA22-30D3DBD91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88920" y="2941320"/>
          <a:ext cx="1654048" cy="7245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45721</xdr:colOff>
      <xdr:row>12</xdr:row>
      <xdr:rowOff>137160</xdr:rowOff>
    </xdr:from>
    <xdr:to>
      <xdr:col>11</xdr:col>
      <xdr:colOff>67703</xdr:colOff>
      <xdr:row>16</xdr:row>
      <xdr:rowOff>164315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65146F7-BCDD-DE99-ADF1-3F715F52F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25641" y="2971800"/>
          <a:ext cx="3191902" cy="75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1079644</xdr:colOff>
      <xdr:row>11</xdr:row>
      <xdr:rowOff>89646</xdr:rowOff>
    </xdr:from>
    <xdr:to>
      <xdr:col>15</xdr:col>
      <xdr:colOff>745158</xdr:colOff>
      <xdr:row>20</xdr:row>
      <xdr:rowOff>170329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31E1D0-65F8-308F-AD9F-DEFD391CC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9"/>
        <a:stretch>
          <a:fillRect/>
        </a:stretch>
      </xdr:blipFill>
      <xdr:spPr>
        <a:xfrm>
          <a:off x="10761526" y="3424517"/>
          <a:ext cx="3152785" cy="226807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726141</xdr:colOff>
      <xdr:row>23</xdr:row>
      <xdr:rowOff>125504</xdr:rowOff>
    </xdr:from>
    <xdr:to>
      <xdr:col>12</xdr:col>
      <xdr:colOff>44823</xdr:colOff>
      <xdr:row>41</xdr:row>
      <xdr:rowOff>113622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613EAC7-7B36-8209-A4D2-5A9C0A1D2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5035" y="5809128"/>
          <a:ext cx="9879106" cy="321541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545430</xdr:colOff>
      <xdr:row>8</xdr:row>
      <xdr:rowOff>184483</xdr:rowOff>
    </xdr:from>
    <xdr:to>
      <xdr:col>15</xdr:col>
      <xdr:colOff>13517</xdr:colOff>
      <xdr:row>17</xdr:row>
      <xdr:rowOff>148812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C953763-2376-2EE4-B370-4587708B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1746" y="2285999"/>
          <a:ext cx="2700571" cy="21059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25</xdr:row>
      <xdr:rowOff>19050</xdr:rowOff>
    </xdr:from>
    <xdr:to>
      <xdr:col>17</xdr:col>
      <xdr:colOff>45882</xdr:colOff>
      <xdr:row>42</xdr:row>
      <xdr:rowOff>113904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A4B0C9-1B0D-C4FF-6FC2-AC0FAAE11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6096000"/>
          <a:ext cx="13942857" cy="317142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427507</xdr:colOff>
      <xdr:row>10</xdr:row>
      <xdr:rowOff>170329</xdr:rowOff>
    </xdr:from>
    <xdr:to>
      <xdr:col>18</xdr:col>
      <xdr:colOff>18655</xdr:colOff>
      <xdr:row>18</xdr:row>
      <xdr:rowOff>8963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79D7D0-6A8D-7A0A-E0BB-D52DFC209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2825" y="2814917"/>
          <a:ext cx="4602418" cy="174811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233244</xdr:colOff>
      <xdr:row>13</xdr:row>
      <xdr:rowOff>19049</xdr:rowOff>
    </xdr:from>
    <xdr:to>
      <xdr:col>20</xdr:col>
      <xdr:colOff>9524</xdr:colOff>
      <xdr:row>21</xdr:row>
      <xdr:rowOff>35266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6B98955-5575-D7AD-6C4A-E35802C88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2244" y="3448049"/>
          <a:ext cx="5434130" cy="194026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406678</xdr:colOff>
      <xdr:row>10</xdr:row>
      <xdr:rowOff>16934</xdr:rowOff>
    </xdr:from>
    <xdr:to>
      <xdr:col>15</xdr:col>
      <xdr:colOff>787400</xdr:colOff>
      <xdr:row>13</xdr:row>
      <xdr:rowOff>177804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71AFEDE-D9DE-BD53-B0CE-B55CD412F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96"/>
        <a:stretch>
          <a:fillRect/>
        </a:stretch>
      </xdr:blipFill>
      <xdr:spPr>
        <a:xfrm>
          <a:off x="10219545" y="2556934"/>
          <a:ext cx="4834188" cy="134620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80ABAD-7A83-49E4-962F-B2B473F1EB2F}" name="Tableau1" displayName="Tableau1" ref="I9:L14" totalsRowShown="0" headerRowDxfId="33" dataDxfId="32">
  <autoFilter ref="I9:L14" xr:uid="{3880ABAD-7A83-49E4-962F-B2B473F1EB2F}">
    <filterColumn colId="0" hiddenButton="1"/>
    <filterColumn colId="1" hiddenButton="1"/>
    <filterColumn colId="2" hiddenButton="1"/>
    <filterColumn colId="3" hiddenButton="1"/>
  </autoFilter>
  <tableColumns count="4">
    <tableColumn id="1" xr3:uid="{397859C4-A5B7-46DE-BF09-532564191F18}" name="Prénom" dataDxfId="31"/>
    <tableColumn id="2" xr3:uid="{45FC0E95-B70F-4F38-89BF-9C62C226AAF7}" name="Age" dataDxfId="30"/>
    <tableColumn id="3" xr3:uid="{245526C9-9A36-45B9-903C-A30F03C6D959}" name="Profession" dataDxfId="29"/>
    <tableColumn id="4" xr3:uid="{C748C647-DCF8-49A9-9834-6F9468C60588}" name="Mail professionnel" dataDxfId="2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ADB79C-7C0D-49D9-9055-7C410A090D2B}" name="Tableau1318" displayName="Tableau1318" ref="D14:H24" totalsRowShown="0" headerRowDxfId="27" dataDxfId="26">
  <autoFilter ref="D14:H24" xr:uid="{5465753B-4638-4AA9-B9C6-E7D428D1C88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7AAADF9-8D6F-4273-97A9-08E6611B4FF0}" name="Date" dataDxfId="25"/>
    <tableColumn id="2" xr3:uid="{224CA9D8-DE17-449F-A36C-6D309BA79F5C}" name="Heure" dataDxfId="24"/>
    <tableColumn id="3" xr3:uid="{DE6FA9B1-9C59-477D-9AB8-2F2544B656A6}" name="Note 1" dataDxfId="23"/>
    <tableColumn id="4" xr3:uid="{6FD4505F-43B3-4DBC-8B83-5C81D6D18E09}" name="Note 2" dataDxfId="22"/>
    <tableColumn id="5" xr3:uid="{EEE08230-E447-466A-95D3-39735DCBD447}" name="MOYENNE" dataDxfId="21">
      <calculatedColumnFormula>AVERAGE(F15:G15)</calculatedColumnFormula>
    </tableColumn>
  </tableColumns>
  <tableStyleInfo name="TableStyleLight14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06A067-D17C-4A86-AC8F-DDBCACDC50F0}" name="Tableau1619" displayName="Tableau1619" ref="J14:K24" totalsRowShown="0" headerRowDxfId="20" dataDxfId="19">
  <autoFilter ref="J14:K24" xr:uid="{9F7D50F3-7C95-42C2-9112-AB0857A354AD}">
    <filterColumn colId="0" hiddenButton="1"/>
    <filterColumn colId="1" hiddenButton="1"/>
  </autoFilter>
  <tableColumns count="2">
    <tableColumn id="1" xr3:uid="{B95A8878-40F6-49EA-8314-8577A77BC981}" name="N° de facture" dataDxfId="18"/>
    <tableColumn id="2" xr3:uid="{81E46560-829A-4FB4-A7B0-DB93EDEA6860}" name="Montant" dataDxfId="17"/>
  </tableColumns>
  <tableStyleInfo name="TableStyleLight11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C3C514-EDA9-4AC0-B4C2-1F8FA4864C51}" name="tbl_Produits" displayName="tbl_Produits" ref="D11:H15" totalsRowShown="0" headerRowDxfId="16" dataDxfId="15">
  <autoFilter ref="D11:H15" xr:uid="{4D1E3988-6A4B-440F-8CFF-98EB86F7FA1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F7EE524-7ABB-48F5-9686-667F4FA60938}" name="Produit" dataDxfId="14"/>
    <tableColumn id="2" xr3:uid="{AA1B0EA4-1858-4038-A2FC-E8C0B12516BB}" name="Chiffre d’affaires (€)" dataDxfId="13"/>
    <tableColumn id="3" xr3:uid="{6982375E-CABB-411B-AC90-33DA6D4FEBED}" name="Quantité" dataDxfId="12"/>
    <tableColumn id="4" xr3:uid="{530EBAB3-8E98-46BA-93A1-D156AF142171}" name="Prix unitaire (calculé)" dataDxfId="11">
      <calculatedColumnFormula>tbl_Produits[[#This Row],[Chiffre d’affaires (€)]]/tbl_Produits[[#This Row],[Quantité]]</calculatedColumnFormula>
    </tableColumn>
    <tableColumn id="7" xr3:uid="{C7BAE1E7-82F5-48BF-BAC4-60A8E20A4CA1}" name="Chiffre d’affaires (€) sécurisé" dataDxfId="10"/>
  </tableColumns>
  <tableStyleInfo name="TableStyleLight12" showFirstColumn="1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5E9B7D-22D5-4EF0-A60A-4E9B1374BC51}" name="Tableau527" displayName="Tableau527" ref="C11:I15" totalsRowShown="0" headerRowDxfId="9" dataDxfId="8">
  <autoFilter ref="C11:I15" xr:uid="{4D1E3988-6A4B-440F-8CFF-98EB86F7FA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2C5F78B-19AA-45A4-80DA-65FFA2290088}" name="Produit" dataDxfId="7"/>
    <tableColumn id="2" xr3:uid="{42CE3FA8-7F9B-4712-B666-315F704FE216}" name="Poids" dataDxfId="6"/>
    <tableColumn id="4" xr3:uid="{F7B78AF0-E3C2-4E79-87DE-35089282055E}" name="Longueur" dataDxfId="5"/>
    <tableColumn id="3" xr3:uid="{D73100C7-DBC8-4A72-A84D-D0212606251C}" name="Largeur" dataDxfId="4"/>
    <tableColumn id="5" xr3:uid="{7826CCD8-40F5-441F-AAF6-1F838B5AB107}" name="Poids conforme ?" dataDxfId="3"/>
    <tableColumn id="7" xr3:uid="{8CD984B9-3207-4AE9-970B-406888E8FE9D}" name="Dimensions conformes ?" dataDxfId="2"/>
    <tableColumn id="6" xr3:uid="{85C1FFA6-2701-41A2-A91C-07A27D183E23}" name="Produit conforme ?" dataDxfId="1"/>
  </tableColumns>
  <tableStyleInfo name="TableStyleLight12" showFirstColumn="1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9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15CC-B965-4385-9863-48099DBB1FF1}">
  <sheetPr codeName="F_ADMIN">
    <tabColor rgb="FFFF0000"/>
  </sheetPr>
  <dimension ref="A1:A2"/>
  <sheetViews>
    <sheetView showGridLines="0" zoomScale="85" zoomScaleNormal="85" workbookViewId="0"/>
  </sheetViews>
  <sheetFormatPr baseColWidth="10" defaultRowHeight="14.4" x14ac:dyDescent="0.3"/>
  <cols>
    <col min="1" max="1" width="85.77734375" customWidth="1"/>
  </cols>
  <sheetData>
    <row r="1" spans="1:1" ht="22.2" customHeight="1" x14ac:dyDescent="0.3">
      <c r="A1" s="54" t="s">
        <v>78</v>
      </c>
    </row>
    <row r="2" spans="1:1" ht="409.2" customHeight="1" x14ac:dyDescent="0.3">
      <c r="A2" s="55" t="s">
        <v>95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6D8E-C157-4151-948C-04BCAB308F0D}">
  <sheetPr codeName="Feuil18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4'!B2</f>
        <v>MASQUER DES LIGNES / COLONNES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HYPERLINK("https://www.loom.com/share/6689a786572e49619abe6db716455bf8","Vidéo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183D-33ED-453E-B167-246B07F1BFF8}">
  <sheetPr codeName="Feuil5">
    <tabColor theme="7" tint="-0.499984740745262"/>
  </sheetPr>
  <dimension ref="B2:P25"/>
  <sheetViews>
    <sheetView showGridLines="0" zoomScale="85" zoomScaleNormal="85" workbookViewId="0">
      <selection activeCell="P2" sqref="P2"/>
    </sheetView>
  </sheetViews>
  <sheetFormatPr baseColWidth="10" defaultColWidth="11.5546875" defaultRowHeight="14.4" x14ac:dyDescent="0.3"/>
  <cols>
    <col min="1" max="3" width="11.5546875" style="1"/>
    <col min="4" max="6" width="11.6640625" style="1" customWidth="1"/>
    <col min="7" max="7" width="17.33203125" style="1" customWidth="1"/>
    <col min="8" max="8" width="13.44140625" style="1" customWidth="1"/>
    <col min="9" max="9" width="13" style="1" customWidth="1"/>
    <col min="10" max="10" width="11.5546875" style="1"/>
    <col min="11" max="11" width="16.44140625" style="1" customWidth="1"/>
    <col min="12" max="12" width="16.33203125" style="1" customWidth="1"/>
    <col min="13" max="14" width="11.5546875" style="1" customWidth="1"/>
    <col min="15" max="16384" width="11.5546875" style="1"/>
  </cols>
  <sheetData>
    <row r="2" spans="2:16" ht="33.6" customHeight="1" x14ac:dyDescent="0.3">
      <c r="B2" s="34" t="s">
        <v>58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</row>
    <row r="4" spans="2:16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</row>
    <row r="6" spans="2:16" ht="21" x14ac:dyDescent="0.3">
      <c r="B6" s="36" t="s">
        <v>60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</row>
    <row r="8" spans="2:16" ht="21" x14ac:dyDescent="0.3">
      <c r="B8" s="36"/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</row>
    <row r="10" spans="2:16" ht="60.6" customHeight="1" x14ac:dyDescent="0.3">
      <c r="H10" s="85" t="s">
        <v>100</v>
      </c>
    </row>
    <row r="11" spans="2:16" ht="15" thickBot="1" x14ac:dyDescent="0.35"/>
    <row r="12" spans="2:16" ht="25.2" customHeight="1" thickBot="1" x14ac:dyDescent="0.35">
      <c r="D12" s="41" t="s">
        <v>28</v>
      </c>
      <c r="E12" s="41" t="s">
        <v>29</v>
      </c>
      <c r="F12" s="41" t="s">
        <v>30</v>
      </c>
      <c r="G12" s="42" t="s">
        <v>31</v>
      </c>
      <c r="H12" s="41" t="s">
        <v>59</v>
      </c>
      <c r="I12"/>
      <c r="J12"/>
      <c r="K12"/>
      <c r="L12"/>
    </row>
    <row r="13" spans="2:16" ht="18" x14ac:dyDescent="0.3">
      <c r="D13" s="3">
        <v>15</v>
      </c>
      <c r="E13" s="3">
        <v>19</v>
      </c>
      <c r="F13" s="3">
        <v>5</v>
      </c>
      <c r="G13" s="69">
        <f t="shared" ref="G13:G24" si="0">AVERAGE(D13:F13,H13)</f>
        <v>14.75</v>
      </c>
      <c r="H13" s="3">
        <v>20</v>
      </c>
      <c r="I13"/>
      <c r="J13"/>
      <c r="K13"/>
      <c r="L13"/>
    </row>
    <row r="14" spans="2:16" ht="18" x14ac:dyDescent="0.3">
      <c r="D14" s="8">
        <v>5</v>
      </c>
      <c r="E14" s="8">
        <v>3</v>
      </c>
      <c r="F14" s="8">
        <v>17</v>
      </c>
      <c r="G14" s="69">
        <f t="shared" si="0"/>
        <v>8.5</v>
      </c>
      <c r="H14" s="8">
        <v>9</v>
      </c>
      <c r="I14"/>
      <c r="J14"/>
      <c r="K14"/>
      <c r="L14"/>
    </row>
    <row r="15" spans="2:16" ht="18" x14ac:dyDescent="0.3">
      <c r="D15" s="4">
        <v>11</v>
      </c>
      <c r="E15" s="4">
        <v>20</v>
      </c>
      <c r="F15" s="4">
        <v>11</v>
      </c>
      <c r="G15" s="69">
        <f t="shared" si="0"/>
        <v>13</v>
      </c>
      <c r="H15" s="4">
        <v>10</v>
      </c>
      <c r="I15"/>
      <c r="J15"/>
      <c r="K15"/>
      <c r="L15"/>
    </row>
    <row r="16" spans="2:16" ht="18" x14ac:dyDescent="0.3">
      <c r="D16" s="8">
        <v>14</v>
      </c>
      <c r="E16" s="8">
        <v>10</v>
      </c>
      <c r="F16" s="8">
        <v>13</v>
      </c>
      <c r="G16" s="69">
        <f t="shared" si="0"/>
        <v>9.5</v>
      </c>
      <c r="H16" s="8">
        <v>1</v>
      </c>
      <c r="I16"/>
      <c r="J16"/>
      <c r="K16"/>
      <c r="L16"/>
    </row>
    <row r="17" spans="4:12" ht="18" x14ac:dyDescent="0.3">
      <c r="D17" s="4">
        <v>10</v>
      </c>
      <c r="E17" s="4">
        <v>1</v>
      </c>
      <c r="F17" s="4">
        <v>19</v>
      </c>
      <c r="G17" s="69">
        <f t="shared" si="0"/>
        <v>10.25</v>
      </c>
      <c r="H17" s="4">
        <v>11</v>
      </c>
      <c r="I17"/>
      <c r="J17"/>
      <c r="K17"/>
      <c r="L17"/>
    </row>
    <row r="18" spans="4:12" ht="18" x14ac:dyDescent="0.3">
      <c r="D18" s="8">
        <v>16</v>
      </c>
      <c r="E18" s="8">
        <v>12</v>
      </c>
      <c r="F18" s="8">
        <v>4</v>
      </c>
      <c r="G18" s="69">
        <f t="shared" si="0"/>
        <v>11</v>
      </c>
      <c r="H18" s="8">
        <v>12</v>
      </c>
      <c r="I18"/>
      <c r="J18"/>
      <c r="K18"/>
      <c r="L18"/>
    </row>
    <row r="19" spans="4:12" ht="18" x14ac:dyDescent="0.3">
      <c r="D19" s="4">
        <v>9</v>
      </c>
      <c r="E19" s="4">
        <v>17</v>
      </c>
      <c r="F19" s="4">
        <v>11</v>
      </c>
      <c r="G19" s="69">
        <f t="shared" si="0"/>
        <v>11.75</v>
      </c>
      <c r="H19" s="4">
        <v>10</v>
      </c>
      <c r="I19"/>
      <c r="J19"/>
      <c r="K19"/>
      <c r="L19"/>
    </row>
    <row r="20" spans="4:12" ht="18" x14ac:dyDescent="0.3">
      <c r="D20" s="8">
        <v>6</v>
      </c>
      <c r="E20" s="8">
        <v>14</v>
      </c>
      <c r="F20" s="8">
        <v>1</v>
      </c>
      <c r="G20" s="69">
        <f t="shared" si="0"/>
        <v>5.75</v>
      </c>
      <c r="H20" s="8">
        <v>2</v>
      </c>
      <c r="I20"/>
      <c r="J20"/>
      <c r="K20"/>
      <c r="L20"/>
    </row>
    <row r="21" spans="4:12" ht="18" x14ac:dyDescent="0.3">
      <c r="D21" s="4">
        <v>14</v>
      </c>
      <c r="E21" s="4">
        <v>11</v>
      </c>
      <c r="F21" s="4">
        <v>3</v>
      </c>
      <c r="G21" s="69">
        <f t="shared" si="0"/>
        <v>11</v>
      </c>
      <c r="H21" s="4">
        <v>16</v>
      </c>
      <c r="I21"/>
      <c r="J21"/>
      <c r="K21"/>
      <c r="L21"/>
    </row>
    <row r="22" spans="4:12" ht="18" x14ac:dyDescent="0.3">
      <c r="D22" s="8">
        <v>1</v>
      </c>
      <c r="E22" s="8">
        <v>11</v>
      </c>
      <c r="F22" s="8">
        <v>3</v>
      </c>
      <c r="G22" s="69">
        <f t="shared" si="0"/>
        <v>4.75</v>
      </c>
      <c r="H22" s="8">
        <v>4</v>
      </c>
      <c r="I22"/>
      <c r="J22"/>
      <c r="K22"/>
      <c r="L22"/>
    </row>
    <row r="23" spans="4:12" ht="18" x14ac:dyDescent="0.3">
      <c r="D23" s="4">
        <v>3</v>
      </c>
      <c r="E23" s="4">
        <v>15</v>
      </c>
      <c r="F23" s="4">
        <v>9</v>
      </c>
      <c r="G23" s="69">
        <f t="shared" si="0"/>
        <v>9.25</v>
      </c>
      <c r="H23" s="4">
        <v>10</v>
      </c>
      <c r="I23"/>
      <c r="J23"/>
      <c r="K23"/>
      <c r="L23"/>
    </row>
    <row r="24" spans="4:12" ht="18.600000000000001" thickBot="1" x14ac:dyDescent="0.35">
      <c r="D24" s="33">
        <v>5</v>
      </c>
      <c r="E24" s="33">
        <v>3</v>
      </c>
      <c r="F24" s="33">
        <v>12</v>
      </c>
      <c r="G24" s="69">
        <f t="shared" si="0"/>
        <v>8.75</v>
      </c>
      <c r="H24" s="8">
        <v>15</v>
      </c>
      <c r="I24"/>
      <c r="J24"/>
      <c r="K24"/>
      <c r="L24"/>
    </row>
    <row r="25" spans="4:12" x14ac:dyDescent="0.3">
      <c r="D25" s="2"/>
      <c r="E25" s="2"/>
      <c r="F25" s="2"/>
      <c r="G25" s="2"/>
      <c r="H25" s="2"/>
      <c r="I25"/>
      <c r="J25"/>
      <c r="K25"/>
      <c r="L2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0844-FC6F-44DB-9758-AABE3D553E04}">
  <sheetPr codeName="Feuil19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5'!B2</f>
        <v>DÉPLACER UNE COLONNE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HYPERLINK("https://www.loom.com/share/dc9f3a489e73491fb653c1e757d10317","Vidéo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FE0D-79AF-4811-BD59-434B798DCE0B}">
  <sheetPr codeName="Feuil6">
    <tabColor theme="7" tint="-0.499984740745262"/>
  </sheetPr>
  <dimension ref="B2:Q8"/>
  <sheetViews>
    <sheetView showGridLines="0" zoomScaleNormal="100" workbookViewId="0">
      <selection activeCell="Q2" sqref="Q2"/>
    </sheetView>
  </sheetViews>
  <sheetFormatPr baseColWidth="10" defaultColWidth="11.5546875" defaultRowHeight="14.4" x14ac:dyDescent="0.3"/>
  <cols>
    <col min="1" max="8" width="11.5546875" style="1"/>
    <col min="9" max="9" width="11.5546875" style="1" customWidth="1"/>
    <col min="10" max="11" width="11.5546875" style="1"/>
    <col min="12" max="15" width="11.5546875" style="1" customWidth="1"/>
    <col min="16" max="16384" width="11.5546875" style="1"/>
  </cols>
  <sheetData>
    <row r="2" spans="2:17" ht="33.6" customHeight="1" x14ac:dyDescent="0.3">
      <c r="B2" s="34" t="s">
        <v>26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  <c r="Q2" s="35"/>
    </row>
    <row r="4" spans="2:17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  <c r="Q4" s="35"/>
    </row>
    <row r="5" spans="2:17" ht="21" x14ac:dyDescent="0.3">
      <c r="B5" s="36" t="str" cm="1">
        <f t="array" aca="1" ref="B5" ca="1">"1) Figer les colonnes " &amp; LEFT(SUBSTITUTE(CELL("adresse",A2),"$",""),1) &amp; " à " &amp; LEFT(SUBSTITUTE(CELL("adresse",H2),"$",""),1)</f>
        <v>1) Figer les colonnes A à H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  <c r="Q5" s="35"/>
    </row>
    <row r="6" spans="2:17" ht="21" x14ac:dyDescent="0.3">
      <c r="B6" s="36" t="str" cm="1">
        <f t="array" aca="1" ref="B6" ca="1">"2) Figer les lignes " &amp; RIGHT(SUBSTITUTE(CELL("adresse",B1),"$",""),1) &amp; " à " &amp; RIGHT(SUBSTITUTE(CELL("adresse",B3),"$",""),1)</f>
        <v>2) Figer les lignes 1 à 3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  <c r="Q6" s="35"/>
    </row>
    <row r="7" spans="2:17" ht="21" customHeight="1" x14ac:dyDescent="0.3">
      <c r="B7" s="36" t="str" cm="1">
        <f t="array" aca="1" ref="B7" ca="1">"3) Figer les colonnes "&amp;LEFT(SUBSTITUTE(CELL("adresse",A2),"$",""),1)&amp;" à "&amp;LEFT(SUBSTITUTE(CELL("adresse",H2),"$",""),1) &amp; " ET les lignes " &amp; RIGHT(SUBSTITUTE(CELL("adresse",B1),"$",""),1) &amp; " à " &amp; RIGHT(SUBSTITUTE(CELL("adresse",B3),"$",""),1)</f>
        <v>3) Figer les colonnes A à H ET les lignes 1 à 3</v>
      </c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  <c r="Q7" s="35"/>
    </row>
    <row r="8" spans="2:17" ht="21" x14ac:dyDescent="0.3">
      <c r="B8" s="36"/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  <c r="Q8" s="35"/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F040-C34B-4F9F-B7E7-E3439B0A8408}">
  <sheetPr codeName="Feuil20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6'!B2</f>
        <v>FIGER ET LIBERER DES VOLETS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HYPERLINK("https://www.loom.com/share/1eda0e5a1c524e6bb09a7bb46bcab10e","Vidéo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8A847-BD14-44BB-87A2-918DCC003211}">
  <sheetPr codeName="Feuil7">
    <tabColor theme="7" tint="-0.499984740745262"/>
  </sheetPr>
  <dimension ref="B2:Q24"/>
  <sheetViews>
    <sheetView showGridLines="0" zoomScale="85" zoomScaleNormal="85" workbookViewId="0">
      <selection activeCell="Q2" sqref="Q2"/>
    </sheetView>
  </sheetViews>
  <sheetFormatPr baseColWidth="10" defaultColWidth="11.5546875" defaultRowHeight="14.4" x14ac:dyDescent="0.3"/>
  <cols>
    <col min="1" max="5" width="11.5546875" style="1"/>
    <col min="6" max="6" width="14.33203125" style="1" customWidth="1"/>
    <col min="7" max="7" width="17.33203125" style="1" customWidth="1"/>
    <col min="8" max="8" width="18.88671875" style="1" customWidth="1"/>
    <col min="9" max="9" width="13" style="1" customWidth="1"/>
    <col min="10" max="10" width="11.5546875" style="1"/>
    <col min="11" max="11" width="16.44140625" style="1" customWidth="1"/>
    <col min="12" max="12" width="16.33203125" style="1" customWidth="1"/>
    <col min="13" max="14" width="11.5546875" style="1" customWidth="1"/>
    <col min="15" max="16384" width="11.5546875" style="1"/>
  </cols>
  <sheetData>
    <row r="2" spans="2:17" ht="33.6" customHeight="1" x14ac:dyDescent="0.3">
      <c r="B2" s="34" t="s">
        <v>27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  <c r="Q2" s="35"/>
    </row>
    <row r="4" spans="2:17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  <c r="Q4" s="35"/>
    </row>
    <row r="5" spans="2:17" ht="21" x14ac:dyDescent="0.3">
      <c r="B5" s="36" t="str" cm="1">
        <f t="array" aca="1" ref="B5" ca="1">"1) Recopier (étendre) la moyenne calculée en " &amp; SUBSTITUTE(CELL("adresse",F12),"$","")</f>
        <v>1) Recopier (étendre) la moyenne calculée en F12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  <c r="Q5" s="35"/>
    </row>
    <row r="6" spans="2:17" ht="21" x14ac:dyDescent="0.3">
      <c r="B6" s="36" t="str" cm="1">
        <f t="array" aca="1" ref="B6" ca="1">"2) Recopier (étendre) le N° de facture en " &amp; SUBSTITUTE(CELL("adresse",H12),"$","")</f>
        <v>2) Recopier (étendre) le N° de facture en H12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  <c r="Q6" s="35"/>
    </row>
    <row r="7" spans="2:17" ht="21" x14ac:dyDescent="0.3">
      <c r="B7" s="36" t="str" cm="1">
        <f t="array" aca="1" ref="B7" ca="1">"3) Recopier (étendre) en une seule fois les N° de mois (en " &amp; SUBSTITUTE(CELL("adresse",K12),"$","") &amp; ") et les mois en texte (en " &amp; SUBSTITUTE(CELL("adresse",L12),"$","") &amp; ")"</f>
        <v>3) Recopier (étendre) en une seule fois les N° de mois (en K12) et les mois en texte (en L12)</v>
      </c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  <c r="Q7" s="35"/>
    </row>
    <row r="8" spans="2:17" ht="21" x14ac:dyDescent="0.3">
      <c r="B8" s="36"/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  <c r="Q8" s="35"/>
    </row>
    <row r="10" spans="2:17" ht="15" thickBot="1" x14ac:dyDescent="0.35"/>
    <row r="11" spans="2:17" ht="25.2" customHeight="1" thickBot="1" x14ac:dyDescent="0.35">
      <c r="C11" s="43" t="s">
        <v>28</v>
      </c>
      <c r="D11" s="41" t="s">
        <v>29</v>
      </c>
      <c r="E11" s="41" t="s">
        <v>30</v>
      </c>
      <c r="F11" s="44" t="s">
        <v>31</v>
      </c>
      <c r="H11" s="45" t="s">
        <v>32</v>
      </c>
      <c r="I11" s="46" t="s">
        <v>33</v>
      </c>
      <c r="K11" s="45" t="s">
        <v>39</v>
      </c>
      <c r="L11" s="44" t="s">
        <v>50</v>
      </c>
    </row>
    <row r="12" spans="2:17" ht="18" x14ac:dyDescent="0.3">
      <c r="C12" s="5">
        <v>15</v>
      </c>
      <c r="D12" s="3">
        <v>19</v>
      </c>
      <c r="E12" s="3">
        <v>5</v>
      </c>
      <c r="F12" s="70">
        <f>AVERAGE(C12:E12)</f>
        <v>13</v>
      </c>
      <c r="H12" s="71" t="s">
        <v>34</v>
      </c>
      <c r="I12" s="15">
        <v>1860</v>
      </c>
      <c r="K12" s="71">
        <v>1</v>
      </c>
      <c r="L12" s="70" t="s">
        <v>40</v>
      </c>
    </row>
    <row r="13" spans="2:17" ht="18" x14ac:dyDescent="0.3">
      <c r="C13" s="7">
        <v>5</v>
      </c>
      <c r="D13" s="8">
        <v>3</v>
      </c>
      <c r="E13" s="8">
        <v>17</v>
      </c>
      <c r="F13" s="9"/>
      <c r="H13" s="16"/>
      <c r="I13" s="17" t="str">
        <f t="shared" ref="I13:I23" ca="1" si="0">IF(H13&lt;&gt;"",RANDBETWEEN(500,10000),"")</f>
        <v/>
      </c>
      <c r="K13" s="14"/>
      <c r="L13" s="6"/>
    </row>
    <row r="14" spans="2:17" ht="18" x14ac:dyDescent="0.3">
      <c r="C14" s="10">
        <v>11</v>
      </c>
      <c r="D14" s="4">
        <v>20</v>
      </c>
      <c r="E14" s="4">
        <v>11</v>
      </c>
      <c r="F14" s="9"/>
      <c r="H14" s="16"/>
      <c r="I14" s="18" t="str">
        <f t="shared" ca="1" si="0"/>
        <v/>
      </c>
      <c r="K14" s="14"/>
      <c r="L14" s="6"/>
    </row>
    <row r="15" spans="2:17" ht="18" x14ac:dyDescent="0.3">
      <c r="C15" s="7">
        <v>14</v>
      </c>
      <c r="D15" s="8">
        <v>10</v>
      </c>
      <c r="E15" s="8">
        <v>13</v>
      </c>
      <c r="F15" s="9"/>
      <c r="H15" s="16"/>
      <c r="I15" s="17" t="str">
        <f t="shared" ca="1" si="0"/>
        <v/>
      </c>
      <c r="K15" s="14"/>
      <c r="L15" s="6"/>
    </row>
    <row r="16" spans="2:17" ht="18" x14ac:dyDescent="0.3">
      <c r="C16" s="10">
        <v>10</v>
      </c>
      <c r="D16" s="4">
        <v>1</v>
      </c>
      <c r="E16" s="4">
        <v>19</v>
      </c>
      <c r="F16" s="9"/>
      <c r="H16" s="16"/>
      <c r="I16" s="18" t="str">
        <f t="shared" ca="1" si="0"/>
        <v/>
      </c>
      <c r="K16" s="14"/>
      <c r="L16" s="6"/>
    </row>
    <row r="17" spans="3:12" ht="18" x14ac:dyDescent="0.3">
      <c r="C17" s="7">
        <v>16</v>
      </c>
      <c r="D17" s="8">
        <v>12</v>
      </c>
      <c r="E17" s="8">
        <v>4</v>
      </c>
      <c r="F17" s="9"/>
      <c r="H17" s="16"/>
      <c r="I17" s="17" t="str">
        <f t="shared" ca="1" si="0"/>
        <v/>
      </c>
      <c r="K17" s="14"/>
      <c r="L17" s="6"/>
    </row>
    <row r="18" spans="3:12" ht="18" x14ac:dyDescent="0.3">
      <c r="C18" s="10">
        <v>9</v>
      </c>
      <c r="D18" s="4">
        <v>17</v>
      </c>
      <c r="E18" s="4">
        <v>11</v>
      </c>
      <c r="F18" s="9"/>
      <c r="H18" s="16"/>
      <c r="I18" s="18" t="str">
        <f t="shared" ca="1" si="0"/>
        <v/>
      </c>
      <c r="K18" s="14"/>
      <c r="L18" s="6"/>
    </row>
    <row r="19" spans="3:12" ht="18" x14ac:dyDescent="0.3">
      <c r="C19" s="7">
        <v>6</v>
      </c>
      <c r="D19" s="8">
        <v>14</v>
      </c>
      <c r="E19" s="8">
        <v>1</v>
      </c>
      <c r="F19" s="9"/>
      <c r="H19" s="16"/>
      <c r="I19" s="17" t="str">
        <f t="shared" ca="1" si="0"/>
        <v/>
      </c>
      <c r="K19" s="14"/>
      <c r="L19" s="6"/>
    </row>
    <row r="20" spans="3:12" ht="18" x14ac:dyDescent="0.3">
      <c r="C20" s="10">
        <v>14</v>
      </c>
      <c r="D20" s="4">
        <v>11</v>
      </c>
      <c r="E20" s="4">
        <v>3</v>
      </c>
      <c r="F20" s="9"/>
      <c r="H20" s="16"/>
      <c r="I20" s="18" t="str">
        <f t="shared" ca="1" si="0"/>
        <v/>
      </c>
      <c r="K20" s="14"/>
      <c r="L20" s="6"/>
    </row>
    <row r="21" spans="3:12" ht="18" x14ac:dyDescent="0.3">
      <c r="C21" s="7">
        <v>1</v>
      </c>
      <c r="D21" s="8">
        <v>11</v>
      </c>
      <c r="E21" s="8">
        <v>3</v>
      </c>
      <c r="F21" s="9"/>
      <c r="H21" s="16"/>
      <c r="I21" s="17" t="str">
        <f t="shared" ca="1" si="0"/>
        <v/>
      </c>
      <c r="K21" s="14"/>
      <c r="L21" s="6"/>
    </row>
    <row r="22" spans="3:12" ht="18" x14ac:dyDescent="0.3">
      <c r="C22" s="10">
        <v>3</v>
      </c>
      <c r="D22" s="4">
        <v>15</v>
      </c>
      <c r="E22" s="4">
        <v>9</v>
      </c>
      <c r="F22" s="9"/>
      <c r="H22" s="16"/>
      <c r="I22" s="18" t="str">
        <f t="shared" ca="1" si="0"/>
        <v/>
      </c>
      <c r="K22" s="14"/>
      <c r="L22" s="6"/>
    </row>
    <row r="23" spans="3:12" ht="18.600000000000001" thickBot="1" x14ac:dyDescent="0.35">
      <c r="C23" s="7">
        <v>5</v>
      </c>
      <c r="D23" s="8">
        <v>3</v>
      </c>
      <c r="E23" s="8">
        <v>12</v>
      </c>
      <c r="F23" s="9"/>
      <c r="H23" s="16"/>
      <c r="I23" s="17" t="str">
        <f t="shared" ca="1" si="0"/>
        <v/>
      </c>
      <c r="K23" s="14"/>
      <c r="L23" s="6"/>
    </row>
    <row r="24" spans="3:12" x14ac:dyDescent="0.3">
      <c r="C24" s="2"/>
      <c r="D24" s="2"/>
      <c r="E24" s="2"/>
      <c r="F24" s="2"/>
      <c r="H24" s="2"/>
      <c r="I24" s="2"/>
      <c r="K24" s="2"/>
      <c r="L24" s="2"/>
    </row>
  </sheetData>
  <phoneticPr fontId="7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B820-460F-4B3B-9C9B-95F2C71151F6}">
  <sheetPr codeName="Feuil21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7'!B2</f>
        <v>CROIX / TIRETTE DE RECOPIE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HYPERLINK("https://www.loom.com/share/02afca22ed744e9896077260660deef7","Vidéo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D2CD-FB2C-43D1-9FD5-097E89AF884C}">
  <sheetPr codeName="Feuil8">
    <tabColor theme="7" tint="-0.499984740745262"/>
  </sheetPr>
  <dimension ref="A2:P22"/>
  <sheetViews>
    <sheetView showGridLines="0" zoomScale="95" zoomScaleNormal="95" workbookViewId="0">
      <selection activeCell="O2" sqref="O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6" width="15.5546875" style="1" bestFit="1" customWidth="1"/>
    <col min="7" max="7" width="17.6640625" style="1" customWidth="1"/>
    <col min="8" max="8" width="16.44140625" style="1" customWidth="1"/>
    <col min="9" max="10" width="16.5546875" style="1" customWidth="1"/>
    <col min="11" max="11" width="12.33203125" style="1" customWidth="1"/>
    <col min="12" max="12" width="10.33203125" style="1" customWidth="1"/>
    <col min="13" max="13" width="13.6640625" style="1" customWidth="1"/>
    <col min="14" max="14" width="11.5546875" style="1" customWidth="1"/>
    <col min="15" max="16384" width="11.5546875" style="1"/>
  </cols>
  <sheetData>
    <row r="2" spans="1:16" ht="33.6" customHeight="1" x14ac:dyDescent="0.3">
      <c r="B2" s="34" t="s">
        <v>52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</row>
    <row r="4" spans="1:16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</row>
    <row r="5" spans="1:16" ht="21" x14ac:dyDescent="0.3">
      <c r="B5" s="36" t="str" cm="1">
        <f t="array" aca="1" ref="B5" ca="1">"1) Calculer le montant TTC en " &amp; SUBSTITUTE(CELL("adresse",H11),"$","") &amp; ", en utilisant le Taux de TVA (en "  &amp; SUBSTITUTE(CELL("adresse",J11),"$","") &amp; ")"</f>
        <v>1) Calculer le montant TTC en H11, en utilisant le Taux de TVA (en J11)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</row>
    <row r="6" spans="1:16" ht="21" x14ac:dyDescent="0.3">
      <c r="B6" s="36" t="str" cm="1">
        <f t="array" aca="1" ref="B6" ca="1">"2) Etendre la formule saisie jusqu'en " &amp; SUBSTITUTE(CELL("adresse",H20),"$","")</f>
        <v>2) Etendre la formule saisie jusqu'en H20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</row>
    <row r="7" spans="1:16" ht="21" x14ac:dyDescent="0.3">
      <c r="B7" s="36"/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</row>
    <row r="9" spans="1:16" ht="15" thickBot="1" x14ac:dyDescent="0.35"/>
    <row r="10" spans="1:16" ht="25.2" customHeight="1" thickBot="1" x14ac:dyDescent="0.35">
      <c r="B10"/>
      <c r="C10"/>
      <c r="D10"/>
      <c r="F10" s="45" t="s">
        <v>32</v>
      </c>
      <c r="G10" s="41" t="s">
        <v>53</v>
      </c>
      <c r="H10" s="44" t="s">
        <v>54</v>
      </c>
      <c r="J10" s="47" t="s">
        <v>55</v>
      </c>
      <c r="K10"/>
      <c r="L10"/>
      <c r="M10"/>
      <c r="N10"/>
      <c r="O10"/>
      <c r="P10"/>
    </row>
    <row r="11" spans="1:16" ht="18.600000000000001" thickBot="1" x14ac:dyDescent="0.35">
      <c r="A11" s="31"/>
      <c r="B11"/>
      <c r="C11"/>
      <c r="D11"/>
      <c r="F11" s="11" t="s">
        <v>34</v>
      </c>
      <c r="G11" s="26">
        <v>8465</v>
      </c>
      <c r="H11" s="68"/>
      <c r="I11" s="32"/>
      <c r="J11" s="29">
        <v>0.2</v>
      </c>
      <c r="K11"/>
      <c r="L11"/>
      <c r="M11"/>
      <c r="N11"/>
      <c r="O11"/>
      <c r="P11"/>
    </row>
    <row r="12" spans="1:16" ht="18" x14ac:dyDescent="0.3">
      <c r="A12" s="31"/>
      <c r="B12"/>
      <c r="C12"/>
      <c r="D12"/>
      <c r="F12" s="12" t="s">
        <v>35</v>
      </c>
      <c r="G12" s="27">
        <v>3265</v>
      </c>
      <c r="H12" s="30"/>
      <c r="I12" s="32"/>
      <c r="K12"/>
      <c r="L12"/>
      <c r="M12"/>
      <c r="N12"/>
      <c r="O12"/>
      <c r="P12"/>
    </row>
    <row r="13" spans="1:16" ht="18" x14ac:dyDescent="0.3">
      <c r="A13" s="31"/>
      <c r="B13"/>
      <c r="C13"/>
      <c r="D13"/>
      <c r="F13" s="13" t="s">
        <v>36</v>
      </c>
      <c r="G13" s="28">
        <v>2418</v>
      </c>
      <c r="H13" s="30"/>
      <c r="I13" s="32"/>
      <c r="K13"/>
      <c r="L13"/>
      <c r="M13"/>
      <c r="N13"/>
      <c r="O13"/>
      <c r="P13"/>
    </row>
    <row r="14" spans="1:16" ht="18" x14ac:dyDescent="0.3">
      <c r="A14" s="31"/>
      <c r="B14"/>
      <c r="C14"/>
      <c r="D14"/>
      <c r="F14" s="12" t="s">
        <v>37</v>
      </c>
      <c r="G14" s="27">
        <v>4569</v>
      </c>
      <c r="H14" s="30"/>
      <c r="I14" s="32"/>
      <c r="K14"/>
      <c r="L14"/>
      <c r="M14"/>
      <c r="N14"/>
      <c r="O14"/>
      <c r="P14"/>
    </row>
    <row r="15" spans="1:16" ht="18" x14ac:dyDescent="0.3">
      <c r="A15" s="31"/>
      <c r="B15"/>
      <c r="C15"/>
      <c r="D15"/>
      <c r="F15" s="13" t="s">
        <v>38</v>
      </c>
      <c r="G15" s="28">
        <v>1211</v>
      </c>
      <c r="H15" s="30"/>
      <c r="I15" s="32"/>
      <c r="K15"/>
      <c r="L15"/>
      <c r="M15"/>
      <c r="N15"/>
      <c r="O15"/>
      <c r="P15"/>
    </row>
    <row r="16" spans="1:16" ht="18" x14ac:dyDescent="0.3">
      <c r="A16" s="31"/>
      <c r="B16"/>
      <c r="C16"/>
      <c r="D16"/>
      <c r="F16" s="12" t="s">
        <v>43</v>
      </c>
      <c r="G16" s="27">
        <v>1081</v>
      </c>
      <c r="H16" s="30"/>
      <c r="I16" s="32"/>
      <c r="K16"/>
      <c r="L16"/>
      <c r="M16"/>
      <c r="N16"/>
      <c r="O16"/>
      <c r="P16"/>
    </row>
    <row r="17" spans="1:16" ht="18" x14ac:dyDescent="0.3">
      <c r="A17" s="31"/>
      <c r="B17"/>
      <c r="C17"/>
      <c r="D17"/>
      <c r="F17" s="13" t="s">
        <v>44</v>
      </c>
      <c r="G17" s="28">
        <v>5942</v>
      </c>
      <c r="H17" s="30"/>
      <c r="I17" s="32"/>
      <c r="K17"/>
      <c r="L17"/>
      <c r="M17"/>
      <c r="N17"/>
      <c r="O17"/>
      <c r="P17"/>
    </row>
    <row r="18" spans="1:16" ht="18" x14ac:dyDescent="0.3">
      <c r="A18" s="31"/>
      <c r="B18"/>
      <c r="C18"/>
      <c r="D18"/>
      <c r="F18" s="12" t="s">
        <v>45</v>
      </c>
      <c r="G18" s="27">
        <v>621</v>
      </c>
      <c r="H18" s="30"/>
      <c r="I18" s="32"/>
      <c r="K18"/>
      <c r="L18"/>
      <c r="M18"/>
      <c r="N18"/>
      <c r="O18"/>
      <c r="P18"/>
    </row>
    <row r="19" spans="1:16" ht="18" x14ac:dyDescent="0.3">
      <c r="A19" s="31"/>
      <c r="B19"/>
      <c r="C19"/>
      <c r="D19"/>
      <c r="F19" s="13" t="s">
        <v>46</v>
      </c>
      <c r="G19" s="28">
        <v>4888</v>
      </c>
      <c r="H19" s="30"/>
      <c r="I19" s="32"/>
      <c r="K19"/>
      <c r="L19"/>
      <c r="M19"/>
      <c r="N19"/>
      <c r="O19"/>
      <c r="P19"/>
    </row>
    <row r="20" spans="1:16" ht="18.600000000000001" thickBot="1" x14ac:dyDescent="0.35">
      <c r="A20" s="31"/>
      <c r="B20"/>
      <c r="C20"/>
      <c r="D20"/>
      <c r="F20" s="12" t="s">
        <v>47</v>
      </c>
      <c r="G20" s="27">
        <v>5723</v>
      </c>
      <c r="H20" s="30"/>
      <c r="I20" s="32"/>
      <c r="K20"/>
      <c r="L20"/>
      <c r="M20"/>
      <c r="N20"/>
      <c r="O20"/>
      <c r="P20"/>
    </row>
    <row r="21" spans="1:16" x14ac:dyDescent="0.3">
      <c r="B21"/>
      <c r="C21"/>
      <c r="D21"/>
      <c r="F21" s="2"/>
      <c r="G21" s="2"/>
      <c r="H21" s="2"/>
      <c r="K21"/>
      <c r="L21"/>
      <c r="M21"/>
      <c r="N21"/>
      <c r="O21"/>
      <c r="P21"/>
    </row>
    <row r="22" spans="1:16" x14ac:dyDescent="0.3">
      <c r="B22"/>
      <c r="C22"/>
      <c r="D22"/>
      <c r="F22"/>
      <c r="K22"/>
      <c r="L22"/>
      <c r="M22"/>
      <c r="N22"/>
      <c r="O22"/>
      <c r="P2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9747-4AC7-4CEE-8641-BF6AD2FC1068}">
  <sheetPr codeName="Feuil22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8'!B2</f>
        <v>FIGER L'ADRESSE D'UNE CELLULE ($)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HYPERLINK("https://www.loom.com/share/9a98440b8fb64795a1fbce11fdc873d4","Vidéo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FE06-C550-42EA-ADA9-994E2B9683A9}">
  <sheetPr codeName="Feuil9">
    <tabColor theme="7" tint="-0.499984740745262"/>
  </sheetPr>
  <dimension ref="B2:R25"/>
  <sheetViews>
    <sheetView showGridLines="0" zoomScale="80" zoomScaleNormal="80" workbookViewId="0">
      <selection activeCell="R2" sqref="R2"/>
    </sheetView>
  </sheetViews>
  <sheetFormatPr baseColWidth="10" defaultColWidth="11.5546875" defaultRowHeight="14.4" x14ac:dyDescent="0.3"/>
  <cols>
    <col min="1" max="1" width="11.5546875" style="1"/>
    <col min="2" max="4" width="8" style="1" customWidth="1"/>
    <col min="5" max="5" width="13.88671875" style="1" customWidth="1"/>
    <col min="6" max="6" width="14.33203125" style="1" customWidth="1"/>
    <col min="7" max="7" width="17.6640625" style="1" customWidth="1"/>
    <col min="8" max="8" width="16.44140625" style="1" customWidth="1"/>
    <col min="9" max="9" width="13" style="1" customWidth="1"/>
    <col min="10" max="10" width="13.6640625" style="1" customWidth="1"/>
    <col min="11" max="11" width="17" style="1" customWidth="1"/>
    <col min="12" max="12" width="10.33203125" style="1" customWidth="1"/>
    <col min="13" max="13" width="13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8" ht="33.6" customHeight="1" x14ac:dyDescent="0.3">
      <c r="B2" s="34" t="s">
        <v>51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  <c r="Q2" s="35"/>
      <c r="R2" s="35"/>
    </row>
    <row r="4" spans="2:18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  <c r="Q4" s="35"/>
      <c r="R4" s="35"/>
    </row>
    <row r="5" spans="2:18" ht="21" x14ac:dyDescent="0.3">
      <c r="B5" s="36" t="str" cm="1">
        <f t="array" aca="1" ref="B5" ca="1">"1) Copier/coller, sur  " &amp; SUBSTITUTE(CELL("adresse",E14),"$","") &amp; ":" &amp; SUBSTITUTE(CELL("adresse",E24),"$","") &amp; ", uniquement la formule de la moyenne calculée en " &amp; SUBSTITUTE(CELL("adresse",E13),"$","")</f>
        <v>1) Copier/coller, sur  E14:E24, uniquement la formule de la moyenne calculée en E13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  <c r="Q5" s="35"/>
      <c r="R5" s="35"/>
    </row>
    <row r="6" spans="2:18" ht="21" x14ac:dyDescent="0.3">
      <c r="B6" s="36" t="str" cm="1">
        <f t="array" aca="1" ref="B6" ca="1">"2) Copier/coller les formules en " &amp; SUBSTITUTE(CELL("adresse",H13),"$","") &amp; ":" &amp; SUBSTITUTE(CELL("adresse",H24),"$","") &amp; " pour ne conserver que les valeurs"</f>
        <v>2) Copier/coller les formules en H13:H24 pour ne conserver que les valeurs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  <c r="Q6" s="35"/>
      <c r="R6" s="35"/>
    </row>
    <row r="7" spans="2:18" ht="21" x14ac:dyDescent="0.3">
      <c r="B7" s="36" t="str" cm="1">
        <f t="array" aca="1" ref="B7" ca="1">"3) Copier/coller les formats, en une seule fois, des N° de mois (en "&amp;SUBSTITUTE(CELL("adresse",J13),"$","")&amp;") et des mois en texte (en "&amp;SUBSTITUTE(CELL("adresse",K13),"$","") &amp; ")"</f>
        <v>3) Copier/coller les formats, en une seule fois, des N° de mois (en J13) et des mois en texte (en K13)</v>
      </c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  <c r="Q7" s="35"/>
      <c r="R7" s="35"/>
    </row>
    <row r="8" spans="2:18" ht="21" x14ac:dyDescent="0.3">
      <c r="B8" s="36" t="str" cm="1">
        <f t="array" aca="1" ref="B8" ca="1">"4) Copier/coller le tableau " &amp; SUBSTITUTE(CELL("adresse",M13),"$","") &amp; ":" &amp; SUBSTITUTE(CELL("adresse",Q16),"$","") &amp; " en " &amp; SUBSTITUTE(CELL("adresse",M18),"$","") &amp; ", en le transposant"</f>
        <v>4) Copier/coller le tableau M13:Q16 en M18, en le transposant</v>
      </c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  <c r="Q8" s="35"/>
      <c r="R8" s="35"/>
    </row>
    <row r="9" spans="2:18" ht="21" x14ac:dyDescent="0.3">
      <c r="B9" s="36"/>
      <c r="C9" s="35"/>
      <c r="D9" s="35"/>
      <c r="E9" s="35"/>
      <c r="F9" s="35"/>
      <c r="G9" s="35"/>
      <c r="H9" s="37"/>
      <c r="I9" s="35"/>
      <c r="J9" s="38"/>
      <c r="K9" s="37"/>
      <c r="L9" s="35"/>
      <c r="M9" s="35"/>
      <c r="N9" s="35"/>
      <c r="O9" s="35"/>
      <c r="P9" s="35"/>
      <c r="Q9" s="35"/>
      <c r="R9" s="35"/>
    </row>
    <row r="11" spans="2:18" ht="15" thickBot="1" x14ac:dyDescent="0.35"/>
    <row r="12" spans="2:18" ht="25.2" customHeight="1" thickBot="1" x14ac:dyDescent="0.35">
      <c r="B12" s="43" t="s">
        <v>28</v>
      </c>
      <c r="C12" s="41" t="s">
        <v>29</v>
      </c>
      <c r="D12" s="41" t="s">
        <v>30</v>
      </c>
      <c r="E12" s="44" t="s">
        <v>31</v>
      </c>
      <c r="G12" s="45" t="s">
        <v>32</v>
      </c>
      <c r="H12" s="46" t="s">
        <v>33</v>
      </c>
      <c r="J12" s="45" t="s">
        <v>39</v>
      </c>
      <c r="K12" s="44" t="s">
        <v>50</v>
      </c>
    </row>
    <row r="13" spans="2:18" ht="18" x14ac:dyDescent="0.3">
      <c r="B13" s="5">
        <v>15</v>
      </c>
      <c r="C13" s="3">
        <v>19</v>
      </c>
      <c r="D13" s="3">
        <v>5</v>
      </c>
      <c r="E13" s="86">
        <f>AVERAGE(B13:D13)</f>
        <v>13</v>
      </c>
      <c r="G13" s="11" t="s">
        <v>34</v>
      </c>
      <c r="H13" s="72">
        <f t="shared" ref="H13:H24" ca="1" si="0">IF(G13&lt;&gt;"",RANDBETWEEN(500,10000),"")</f>
        <v>7408</v>
      </c>
      <c r="J13" s="71">
        <v>1</v>
      </c>
      <c r="K13" s="70" t="s">
        <v>40</v>
      </c>
      <c r="M13" s="48" t="s">
        <v>28</v>
      </c>
      <c r="N13" s="21">
        <v>15</v>
      </c>
      <c r="O13" s="22">
        <v>5</v>
      </c>
      <c r="P13" s="21">
        <v>11</v>
      </c>
      <c r="Q13" s="22">
        <v>14</v>
      </c>
    </row>
    <row r="14" spans="2:18" ht="18" x14ac:dyDescent="0.3">
      <c r="B14" s="7">
        <v>5</v>
      </c>
      <c r="C14" s="8">
        <v>3</v>
      </c>
      <c r="D14" s="8">
        <v>17</v>
      </c>
      <c r="E14" s="70"/>
      <c r="G14" s="12" t="s">
        <v>35</v>
      </c>
      <c r="H14" s="73">
        <f t="shared" ca="1" si="0"/>
        <v>9467</v>
      </c>
      <c r="J14" s="19">
        <v>1</v>
      </c>
      <c r="K14" s="20" t="s">
        <v>40</v>
      </c>
      <c r="M14" s="48" t="s">
        <v>29</v>
      </c>
      <c r="N14" s="21">
        <v>19</v>
      </c>
      <c r="O14" s="22">
        <v>3</v>
      </c>
      <c r="P14" s="21">
        <v>20</v>
      </c>
      <c r="Q14" s="22">
        <v>10</v>
      </c>
    </row>
    <row r="15" spans="2:18" ht="18" x14ac:dyDescent="0.3">
      <c r="B15" s="10">
        <v>11</v>
      </c>
      <c r="C15" s="4">
        <v>20</v>
      </c>
      <c r="D15" s="4">
        <v>11</v>
      </c>
      <c r="E15" s="70"/>
      <c r="G15" s="13" t="s">
        <v>36</v>
      </c>
      <c r="H15" s="74">
        <f t="shared" ca="1" si="0"/>
        <v>8462</v>
      </c>
      <c r="J15" s="19">
        <v>1</v>
      </c>
      <c r="K15" s="20" t="s">
        <v>40</v>
      </c>
      <c r="M15" s="48" t="s">
        <v>30</v>
      </c>
      <c r="N15" s="21">
        <v>5</v>
      </c>
      <c r="O15" s="22">
        <v>17</v>
      </c>
      <c r="P15" s="21">
        <v>11</v>
      </c>
      <c r="Q15" s="22">
        <v>13</v>
      </c>
    </row>
    <row r="16" spans="2:18" ht="18" x14ac:dyDescent="0.3">
      <c r="B16" s="7">
        <v>14</v>
      </c>
      <c r="C16" s="8">
        <v>10</v>
      </c>
      <c r="D16" s="8">
        <v>13</v>
      </c>
      <c r="E16" s="70"/>
      <c r="G16" s="12" t="s">
        <v>37</v>
      </c>
      <c r="H16" s="73">
        <f t="shared" ca="1" si="0"/>
        <v>1218</v>
      </c>
      <c r="J16" s="19">
        <v>1</v>
      </c>
      <c r="K16" s="20" t="s">
        <v>40</v>
      </c>
      <c r="M16" s="48" t="s">
        <v>31</v>
      </c>
      <c r="N16" s="24">
        <f>AVERAGE(N13:N15)</f>
        <v>13</v>
      </c>
      <c r="O16" s="25">
        <f t="shared" ref="O16:Q16" si="1">AVERAGE(O13:O15)</f>
        <v>8.3333333333333339</v>
      </c>
      <c r="P16" s="24">
        <f t="shared" si="1"/>
        <v>14</v>
      </c>
      <c r="Q16" s="25">
        <f t="shared" si="1"/>
        <v>12.333333333333334</v>
      </c>
    </row>
    <row r="17" spans="2:13" ht="18" x14ac:dyDescent="0.3">
      <c r="B17" s="10">
        <v>10</v>
      </c>
      <c r="C17" s="4">
        <v>1</v>
      </c>
      <c r="D17" s="4">
        <v>19</v>
      </c>
      <c r="E17" s="70"/>
      <c r="G17" s="13" t="s">
        <v>38</v>
      </c>
      <c r="H17" s="74">
        <f t="shared" ca="1" si="0"/>
        <v>8188</v>
      </c>
      <c r="J17" s="19">
        <v>1</v>
      </c>
      <c r="K17" s="20" t="s">
        <v>40</v>
      </c>
    </row>
    <row r="18" spans="2:13" ht="18" x14ac:dyDescent="0.3">
      <c r="B18" s="7">
        <v>16</v>
      </c>
      <c r="C18" s="8">
        <v>12</v>
      </c>
      <c r="D18" s="8">
        <v>4</v>
      </c>
      <c r="E18" s="70"/>
      <c r="G18" s="12" t="s">
        <v>43</v>
      </c>
      <c r="H18" s="73">
        <f t="shared" ca="1" si="0"/>
        <v>1095</v>
      </c>
      <c r="J18" s="19">
        <v>2</v>
      </c>
      <c r="K18" s="20" t="s">
        <v>41</v>
      </c>
      <c r="M18" s="75"/>
    </row>
    <row r="19" spans="2:13" ht="18" x14ac:dyDescent="0.3">
      <c r="B19" s="10">
        <v>9</v>
      </c>
      <c r="C19" s="4">
        <v>17</v>
      </c>
      <c r="D19" s="4">
        <v>11</v>
      </c>
      <c r="E19" s="70"/>
      <c r="G19" s="13" t="s">
        <v>44</v>
      </c>
      <c r="H19" s="74">
        <f t="shared" ca="1" si="0"/>
        <v>881</v>
      </c>
      <c r="J19" s="19">
        <v>2</v>
      </c>
      <c r="K19" s="20" t="s">
        <v>41</v>
      </c>
    </row>
    <row r="20" spans="2:13" ht="18" x14ac:dyDescent="0.3">
      <c r="B20" s="7">
        <v>6</v>
      </c>
      <c r="C20" s="8">
        <v>14</v>
      </c>
      <c r="D20" s="8">
        <v>1</v>
      </c>
      <c r="E20" s="70"/>
      <c r="G20" s="12" t="s">
        <v>45</v>
      </c>
      <c r="H20" s="73">
        <f t="shared" ca="1" si="0"/>
        <v>2726</v>
      </c>
      <c r="J20" s="19">
        <v>2</v>
      </c>
      <c r="K20" s="20" t="s">
        <v>41</v>
      </c>
    </row>
    <row r="21" spans="2:13" ht="18" x14ac:dyDescent="0.3">
      <c r="B21" s="10">
        <v>14</v>
      </c>
      <c r="C21" s="4">
        <v>11</v>
      </c>
      <c r="D21" s="4">
        <v>3</v>
      </c>
      <c r="E21" s="70"/>
      <c r="G21" s="13" t="s">
        <v>46</v>
      </c>
      <c r="H21" s="74">
        <f t="shared" ca="1" si="0"/>
        <v>4385</v>
      </c>
      <c r="J21" s="19">
        <v>2</v>
      </c>
      <c r="K21" s="20" t="s">
        <v>41</v>
      </c>
    </row>
    <row r="22" spans="2:13" ht="18" x14ac:dyDescent="0.3">
      <c r="B22" s="7">
        <v>1</v>
      </c>
      <c r="C22" s="8">
        <v>11</v>
      </c>
      <c r="D22" s="8">
        <v>3</v>
      </c>
      <c r="E22" s="70"/>
      <c r="G22" s="12" t="s">
        <v>47</v>
      </c>
      <c r="H22" s="73">
        <f t="shared" ca="1" si="0"/>
        <v>8296</v>
      </c>
      <c r="J22" s="19">
        <v>3</v>
      </c>
      <c r="K22" s="20" t="s">
        <v>42</v>
      </c>
    </row>
    <row r="23" spans="2:13" ht="18" x14ac:dyDescent="0.3">
      <c r="B23" s="10">
        <v>3</v>
      </c>
      <c r="C23" s="4">
        <v>15</v>
      </c>
      <c r="D23" s="4">
        <v>9</v>
      </c>
      <c r="E23" s="70"/>
      <c r="G23" s="13" t="s">
        <v>48</v>
      </c>
      <c r="H23" s="74">
        <f t="shared" ca="1" si="0"/>
        <v>8582</v>
      </c>
      <c r="J23" s="19">
        <v>3</v>
      </c>
      <c r="K23" s="20" t="s">
        <v>42</v>
      </c>
    </row>
    <row r="24" spans="2:13" ht="18.600000000000001" thickBot="1" x14ac:dyDescent="0.35">
      <c r="B24" s="7">
        <v>5</v>
      </c>
      <c r="C24" s="8">
        <v>3</v>
      </c>
      <c r="D24" s="8">
        <v>12</v>
      </c>
      <c r="E24" s="70"/>
      <c r="G24" s="23" t="s">
        <v>49</v>
      </c>
      <c r="H24" s="73">
        <f t="shared" ca="1" si="0"/>
        <v>3936</v>
      </c>
      <c r="J24" s="19">
        <v>3</v>
      </c>
      <c r="K24" s="20" t="s">
        <v>42</v>
      </c>
    </row>
    <row r="25" spans="2:13" x14ac:dyDescent="0.3">
      <c r="B25" s="2"/>
      <c r="C25" s="2"/>
      <c r="D25" s="2"/>
      <c r="E25" s="2"/>
      <c r="G25" s="2"/>
      <c r="H25" s="2"/>
      <c r="J25" s="2"/>
      <c r="K25" s="2"/>
    </row>
  </sheetData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7F7D-9EB1-4B45-A250-C0E5934B68D2}">
  <sheetPr codeName="Feuil14">
    <tabColor rgb="FF002060"/>
  </sheetPr>
  <dimension ref="A1"/>
  <sheetViews>
    <sheetView showRowColHeaders="0" zoomScale="90" zoomScaleNormal="90" workbookViewId="0">
      <selection activeCell="P2" sqref="P2"/>
    </sheetView>
  </sheetViews>
  <sheetFormatPr baseColWidth="10" defaultRowHeight="15.6" x14ac:dyDescent="0.3"/>
  <cols>
    <col min="1" max="16384" width="11.5546875" style="67"/>
  </cols>
  <sheetData/>
  <sheetProtection sheet="1" objects="1" scenarios="1" selectLockedCells="1" selectUnlockedCells="1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24F0-3A78-4454-8343-529CC39BFEBF}">
  <sheetPr codeName="Feuil23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9'!B2</f>
        <v>GESTION DES COPIÉS / COLLÉS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HYPERLINK("https://www.loom.com/share/9f8105d53c54480395140ef54044bc57","Vidéo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A753-7869-4A4B-8312-88E3CA6D32F7}">
  <sheetPr codeName="Feuil10">
    <tabColor theme="7" tint="-0.499984740745262"/>
  </sheetPr>
  <dimension ref="B2:R24"/>
  <sheetViews>
    <sheetView showGridLines="0" zoomScale="85" zoomScaleNormal="85" workbookViewId="0">
      <selection activeCell="R2" sqref="R2"/>
    </sheetView>
  </sheetViews>
  <sheetFormatPr baseColWidth="10" defaultColWidth="11.5546875" defaultRowHeight="14.4" x14ac:dyDescent="0.3"/>
  <cols>
    <col min="1" max="1" width="11.5546875" style="1"/>
    <col min="2" max="2" width="9.6640625" style="1" customWidth="1"/>
    <col min="3" max="3" width="8" style="1" customWidth="1"/>
    <col min="4" max="4" width="15.33203125" style="1" customWidth="1"/>
    <col min="5" max="5" width="10.33203125" style="1" customWidth="1"/>
    <col min="6" max="7" width="8.109375" style="1" bestFit="1" customWidth="1"/>
    <col min="8" max="8" width="16.44140625" style="1" customWidth="1"/>
    <col min="9" max="9" width="13" style="1" customWidth="1"/>
    <col min="10" max="10" width="15.5546875" style="1" bestFit="1" customWidth="1"/>
    <col min="11" max="11" width="17" style="1" customWidth="1"/>
    <col min="12" max="12" width="10.33203125" style="1" customWidth="1"/>
    <col min="13" max="13" width="13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18" ht="33.6" customHeight="1" x14ac:dyDescent="0.3">
      <c r="B2" s="34" t="s">
        <v>93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  <c r="Q2" s="35"/>
      <c r="R2" s="35"/>
    </row>
    <row r="4" spans="2:18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  <c r="Q4" s="35"/>
      <c r="R4" s="35"/>
    </row>
    <row r="5" spans="2:18" ht="21" x14ac:dyDescent="0.3">
      <c r="B5" s="36" t="str" cm="1">
        <f t="array" aca="1" ref="B5" ca="1">"1) Appliquer un format Date sur la colonne 'Date' (colonne " &amp; LEFT(SUBSTITUTE(CELL("adresse",D12),"$",""),1) &amp; ")"</f>
        <v>1) Appliquer un format Date sur la colonne 'Date' (colonne D)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  <c r="Q5" s="35"/>
      <c r="R5" s="35"/>
    </row>
    <row r="6" spans="2:18" ht="21" x14ac:dyDescent="0.3">
      <c r="B6" s="36" t="str" cm="1">
        <f t="array" aca="1" ref="B6" ca="1">"2) Appliquer un format Heure 'hh:mm' sur la colonne 'Heure' (colonne " &amp; LEFT(SUBSTITUTE(CELL("adresse",E12),"$",""),1) &amp; ")"</f>
        <v>2) Appliquer un format Heure 'hh:mm' sur la colonne 'Heure' (colonne E)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  <c r="Q6" s="35"/>
      <c r="R6" s="35"/>
    </row>
    <row r="7" spans="2:18" ht="21" x14ac:dyDescent="0.3">
      <c r="B7" s="36" t="str" cm="1">
        <f t="array" aca="1" ref="B7" ca="1">"3) Appliquer un format personnalisé sur la colonne 'Moyenne' (colonne  " &amp; LEFT(SUBSTITUTE(CELL("adresse",H12),"$",""),1) &amp; ") pour afficher par ex '17 /  20'"</f>
        <v>3) Appliquer un format personnalisé sur la colonne 'Moyenne' (colonne  H) pour afficher par ex '17 /  20'</v>
      </c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  <c r="Q7" s="35"/>
      <c r="R7" s="35"/>
    </row>
    <row r="8" spans="2:18" ht="21" x14ac:dyDescent="0.3">
      <c r="B8" s="36" t="str" cm="1">
        <f t="array" aca="1" ref="B8" ca="1">"4) Appliquer un format Monétaire (€) sans décimale sur la colonne 'Montant' (colonne  " &amp; LEFT(SUBSTITUTE(CELL("adresse",K12),"$",""),1) &amp; ")"</f>
        <v>4) Appliquer un format Monétaire (€) sans décimale sur la colonne 'Montant' (colonne  K)</v>
      </c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  <c r="Q8" s="35"/>
      <c r="R8" s="35"/>
    </row>
    <row r="9" spans="2:18" ht="21" x14ac:dyDescent="0.3">
      <c r="B9" s="36"/>
      <c r="C9" s="35"/>
      <c r="D9" s="35"/>
      <c r="E9" s="35"/>
      <c r="F9" s="35"/>
      <c r="G9" s="35"/>
      <c r="H9" s="37"/>
      <c r="I9" s="35"/>
      <c r="J9" s="38"/>
      <c r="K9" s="37"/>
      <c r="L9" s="35"/>
      <c r="M9" s="35"/>
      <c r="N9" s="35"/>
      <c r="O9" s="35"/>
      <c r="P9" s="35"/>
      <c r="Q9" s="35"/>
      <c r="R9" s="35"/>
    </row>
    <row r="11" spans="2:18" ht="15" thickBot="1" x14ac:dyDescent="0.35"/>
    <row r="12" spans="2:18" ht="25.2" customHeight="1" thickBot="1" x14ac:dyDescent="0.35">
      <c r="D12" s="43" t="s">
        <v>56</v>
      </c>
      <c r="E12" s="41" t="s">
        <v>57</v>
      </c>
      <c r="F12" s="41" t="s">
        <v>28</v>
      </c>
      <c r="G12" s="41" t="s">
        <v>29</v>
      </c>
      <c r="H12" s="44" t="s">
        <v>31</v>
      </c>
      <c r="J12" s="45" t="s">
        <v>32</v>
      </c>
      <c r="K12" s="46" t="s">
        <v>33</v>
      </c>
      <c r="L12"/>
      <c r="M12"/>
      <c r="N12"/>
      <c r="O12"/>
      <c r="P12"/>
      <c r="Q12"/>
      <c r="R12"/>
    </row>
    <row r="13" spans="2:18" ht="18" x14ac:dyDescent="0.3">
      <c r="D13" s="76" cm="1">
        <f t="array" aca="1" ref="D13:D22" ca="1">_xlfn.SEQUENCE(10,,TODAY(),3)</f>
        <v>46197</v>
      </c>
      <c r="E13" s="77">
        <v>0.41666666666666669</v>
      </c>
      <c r="F13" s="3">
        <v>15</v>
      </c>
      <c r="G13" s="3">
        <v>19</v>
      </c>
      <c r="H13" s="70">
        <f>AVERAGE(F13:G13)</f>
        <v>17</v>
      </c>
      <c r="J13" s="11" t="s">
        <v>34</v>
      </c>
      <c r="K13" s="82">
        <v>3908</v>
      </c>
      <c r="L13"/>
      <c r="M13"/>
      <c r="N13"/>
      <c r="O13"/>
      <c r="P13"/>
      <c r="Q13"/>
      <c r="R13"/>
    </row>
    <row r="14" spans="2:18" ht="18" x14ac:dyDescent="0.3">
      <c r="D14" s="78">
        <f ca="1"/>
        <v>46200</v>
      </c>
      <c r="E14" s="79">
        <v>0.45833333333333331</v>
      </c>
      <c r="F14" s="8">
        <v>5</v>
      </c>
      <c r="G14" s="8">
        <v>3</v>
      </c>
      <c r="H14" s="70">
        <f t="shared" ref="H14:H22" si="0">AVERAGE(F14:G14)</f>
        <v>4</v>
      </c>
      <c r="J14" s="12" t="s">
        <v>35</v>
      </c>
      <c r="K14" s="83">
        <v>2422</v>
      </c>
      <c r="L14"/>
      <c r="M14"/>
      <c r="N14"/>
      <c r="O14"/>
      <c r="P14"/>
      <c r="Q14"/>
      <c r="R14"/>
    </row>
    <row r="15" spans="2:18" ht="18" x14ac:dyDescent="0.3">
      <c r="D15" s="80">
        <f ca="1"/>
        <v>46203</v>
      </c>
      <c r="E15" s="81">
        <v>0.375</v>
      </c>
      <c r="F15" s="4">
        <v>11</v>
      </c>
      <c r="G15" s="4">
        <v>20</v>
      </c>
      <c r="H15" s="70">
        <f t="shared" si="0"/>
        <v>15.5</v>
      </c>
      <c r="J15" s="13" t="s">
        <v>36</v>
      </c>
      <c r="K15" s="84">
        <v>8291</v>
      </c>
      <c r="L15"/>
      <c r="M15"/>
      <c r="N15"/>
      <c r="O15"/>
      <c r="P15"/>
      <c r="Q15"/>
      <c r="R15"/>
    </row>
    <row r="16" spans="2:18" ht="18" x14ac:dyDescent="0.3">
      <c r="D16" s="78">
        <f ca="1"/>
        <v>46206</v>
      </c>
      <c r="E16" s="79">
        <v>0.41666666666666669</v>
      </c>
      <c r="F16" s="8">
        <v>14</v>
      </c>
      <c r="G16" s="8">
        <v>10</v>
      </c>
      <c r="H16" s="70">
        <f t="shared" si="0"/>
        <v>12</v>
      </c>
      <c r="J16" s="12" t="s">
        <v>37</v>
      </c>
      <c r="K16" s="83">
        <v>1538</v>
      </c>
      <c r="L16"/>
      <c r="M16"/>
      <c r="N16"/>
      <c r="O16"/>
      <c r="P16"/>
      <c r="Q16"/>
      <c r="R16"/>
    </row>
    <row r="17" spans="4:18" ht="18" x14ac:dyDescent="0.3">
      <c r="D17" s="80">
        <f ca="1"/>
        <v>46209</v>
      </c>
      <c r="E17" s="81">
        <v>0.58333333333333337</v>
      </c>
      <c r="F17" s="4">
        <v>10</v>
      </c>
      <c r="G17" s="4">
        <v>1</v>
      </c>
      <c r="H17" s="70">
        <f t="shared" si="0"/>
        <v>5.5</v>
      </c>
      <c r="J17" s="13" t="s">
        <v>38</v>
      </c>
      <c r="K17" s="84">
        <v>1659</v>
      </c>
      <c r="L17"/>
      <c r="M17"/>
      <c r="N17"/>
      <c r="O17"/>
      <c r="P17"/>
      <c r="Q17"/>
      <c r="R17"/>
    </row>
    <row r="18" spans="4:18" ht="18" x14ac:dyDescent="0.3">
      <c r="D18" s="78">
        <f ca="1"/>
        <v>46212</v>
      </c>
      <c r="E18" s="79">
        <v>0.58333333333333337</v>
      </c>
      <c r="F18" s="8">
        <v>16</v>
      </c>
      <c r="G18" s="8">
        <v>12</v>
      </c>
      <c r="H18" s="70">
        <f t="shared" si="0"/>
        <v>14</v>
      </c>
      <c r="J18" s="12" t="s">
        <v>43</v>
      </c>
      <c r="K18" s="83">
        <v>6723</v>
      </c>
      <c r="L18"/>
      <c r="M18"/>
      <c r="N18"/>
      <c r="O18"/>
      <c r="P18"/>
      <c r="Q18"/>
      <c r="R18"/>
    </row>
    <row r="19" spans="4:18" ht="18" x14ac:dyDescent="0.3">
      <c r="D19" s="80">
        <f ca="1"/>
        <v>46215</v>
      </c>
      <c r="E19" s="81">
        <v>0.41666666666666669</v>
      </c>
      <c r="F19" s="4">
        <v>9</v>
      </c>
      <c r="G19" s="4">
        <v>17</v>
      </c>
      <c r="H19" s="70">
        <f t="shared" si="0"/>
        <v>13</v>
      </c>
      <c r="J19" s="13" t="s">
        <v>44</v>
      </c>
      <c r="K19" s="84">
        <v>5413</v>
      </c>
      <c r="L19"/>
      <c r="M19"/>
      <c r="N19"/>
      <c r="O19"/>
      <c r="P19"/>
      <c r="Q19"/>
      <c r="R19"/>
    </row>
    <row r="20" spans="4:18" ht="18" x14ac:dyDescent="0.3">
      <c r="D20" s="78">
        <f ca="1"/>
        <v>46218</v>
      </c>
      <c r="E20" s="79">
        <v>0.5</v>
      </c>
      <c r="F20" s="8">
        <v>6</v>
      </c>
      <c r="G20" s="8">
        <v>14</v>
      </c>
      <c r="H20" s="70">
        <f t="shared" si="0"/>
        <v>10</v>
      </c>
      <c r="J20" s="12" t="s">
        <v>45</v>
      </c>
      <c r="K20" s="83">
        <v>4158</v>
      </c>
      <c r="L20"/>
      <c r="M20"/>
      <c r="N20"/>
      <c r="O20"/>
      <c r="P20"/>
      <c r="Q20"/>
      <c r="R20"/>
    </row>
    <row r="21" spans="4:18" ht="18" x14ac:dyDescent="0.3">
      <c r="D21" s="80">
        <f ca="1"/>
        <v>46221</v>
      </c>
      <c r="E21" s="81">
        <v>0.33333333333333331</v>
      </c>
      <c r="F21" s="4">
        <v>14</v>
      </c>
      <c r="G21" s="4">
        <v>11</v>
      </c>
      <c r="H21" s="70">
        <f t="shared" si="0"/>
        <v>12.5</v>
      </c>
      <c r="J21" s="13" t="s">
        <v>46</v>
      </c>
      <c r="K21" s="84">
        <v>7629</v>
      </c>
      <c r="L21"/>
      <c r="M21"/>
      <c r="N21"/>
      <c r="O21"/>
      <c r="P21"/>
      <c r="Q21"/>
      <c r="R21"/>
    </row>
    <row r="22" spans="4:18" ht="18.600000000000001" thickBot="1" x14ac:dyDescent="0.35">
      <c r="D22" s="78">
        <f ca="1"/>
        <v>46224</v>
      </c>
      <c r="E22" s="79">
        <v>0.375</v>
      </c>
      <c r="F22" s="8">
        <v>1</v>
      </c>
      <c r="G22" s="8">
        <v>11</v>
      </c>
      <c r="H22" s="70">
        <f t="shared" si="0"/>
        <v>6</v>
      </c>
      <c r="J22" s="12" t="s">
        <v>47</v>
      </c>
      <c r="K22" s="83">
        <v>3414</v>
      </c>
      <c r="L22"/>
      <c r="M22"/>
      <c r="N22"/>
      <c r="O22"/>
      <c r="P22"/>
      <c r="Q22"/>
      <c r="R22"/>
    </row>
    <row r="23" spans="4:18" x14ac:dyDescent="0.3">
      <c r="D23" s="2"/>
      <c r="E23" s="2"/>
      <c r="F23" s="2"/>
      <c r="G23" s="2"/>
      <c r="H23" s="2"/>
      <c r="J23" s="2"/>
      <c r="K23" s="2"/>
      <c r="L23"/>
      <c r="M23"/>
      <c r="N23"/>
      <c r="O23"/>
      <c r="P23"/>
      <c r="Q23"/>
      <c r="R23"/>
    </row>
    <row r="24" spans="4:18" x14ac:dyDescent="0.3">
      <c r="F24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5448-E15E-4D89-BEF9-EA2015CEBE78}">
  <sheetPr codeName="Feuil24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10'!B2</f>
        <v>FORMAT DE CELLULE 1/2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HYPERLINK("https://www.loom.com/share/a989cebcb1fe4e30a91d42f92368ad74","Vidéo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9348-4158-4632-B652-B5FC664FC319}">
  <sheetPr codeName="Feuil13">
    <tabColor theme="7" tint="-0.499984740745262"/>
  </sheetPr>
  <dimension ref="B2:T27"/>
  <sheetViews>
    <sheetView showGridLines="0" zoomScale="80" zoomScaleNormal="80" workbookViewId="0">
      <selection activeCell="T2" sqref="T2"/>
    </sheetView>
  </sheetViews>
  <sheetFormatPr baseColWidth="10" defaultColWidth="11.5546875" defaultRowHeight="14.4" x14ac:dyDescent="0.3"/>
  <cols>
    <col min="1" max="1" width="11.5546875" style="1"/>
    <col min="2" max="2" width="9.6640625" style="1" customWidth="1"/>
    <col min="3" max="3" width="8" style="1" customWidth="1"/>
    <col min="4" max="4" width="14.6640625" style="1" customWidth="1"/>
    <col min="5" max="5" width="10.33203125" style="1" customWidth="1"/>
    <col min="6" max="7" width="9.88671875" style="1" customWidth="1"/>
    <col min="8" max="8" width="16.44140625" style="1" customWidth="1"/>
    <col min="9" max="9" width="13" style="1" customWidth="1"/>
    <col min="10" max="10" width="16.77734375" style="1" customWidth="1"/>
    <col min="11" max="11" width="17" style="1" customWidth="1"/>
    <col min="12" max="12" width="10.33203125" style="1" customWidth="1"/>
    <col min="13" max="13" width="13.6640625" style="1" customWidth="1"/>
    <col min="14" max="14" width="11.5546875" style="1" customWidth="1"/>
    <col min="15" max="15" width="11.5546875" style="1"/>
    <col min="16" max="16" width="13.33203125" style="1" customWidth="1"/>
    <col min="17" max="16384" width="11.5546875" style="1"/>
  </cols>
  <sheetData>
    <row r="2" spans="2:20" ht="33.6" customHeight="1" x14ac:dyDescent="0.3">
      <c r="B2" s="34" t="s">
        <v>86</v>
      </c>
      <c r="C2" s="35"/>
      <c r="D2" s="35"/>
      <c r="E2" s="35"/>
      <c r="F2" s="35"/>
      <c r="G2" s="35"/>
      <c r="H2" s="37"/>
      <c r="I2" s="35"/>
      <c r="J2" s="38"/>
      <c r="K2" s="37"/>
      <c r="L2" s="35"/>
      <c r="M2" s="35"/>
      <c r="N2" s="35"/>
      <c r="O2" s="35"/>
      <c r="P2" s="35"/>
      <c r="Q2" s="35"/>
      <c r="R2" s="35"/>
      <c r="S2" s="35"/>
      <c r="T2" s="35"/>
    </row>
    <row r="4" spans="2:20" ht="25.8" x14ac:dyDescent="0.3">
      <c r="B4" s="34" t="s">
        <v>1</v>
      </c>
      <c r="C4" s="35"/>
      <c r="D4" s="35"/>
      <c r="E4" s="35"/>
      <c r="F4" s="35"/>
      <c r="G4" s="35"/>
      <c r="H4" s="37"/>
      <c r="I4" s="35"/>
      <c r="J4" s="38"/>
      <c r="K4" s="37"/>
      <c r="L4" s="35"/>
      <c r="M4" s="35"/>
      <c r="N4" s="35"/>
      <c r="O4" s="35"/>
      <c r="P4" s="35"/>
      <c r="Q4" s="35"/>
      <c r="R4" s="35"/>
      <c r="S4" s="35"/>
      <c r="T4" s="35"/>
    </row>
    <row r="5" spans="2:20" ht="21" x14ac:dyDescent="0.3">
      <c r="B5" s="36" t="s">
        <v>87</v>
      </c>
      <c r="C5" s="35"/>
      <c r="D5" s="35"/>
      <c r="E5" s="35"/>
      <c r="F5" s="35"/>
      <c r="G5" s="35"/>
      <c r="H5" s="37"/>
      <c r="I5" s="35"/>
      <c r="J5" s="38"/>
      <c r="K5" s="37"/>
      <c r="L5" s="35"/>
      <c r="M5" s="35"/>
      <c r="N5" s="35"/>
      <c r="O5" s="35"/>
      <c r="P5" s="35"/>
      <c r="Q5" s="35"/>
      <c r="R5" s="35"/>
      <c r="S5" s="35"/>
      <c r="T5" s="35"/>
    </row>
    <row r="6" spans="2:20" ht="21" x14ac:dyDescent="0.3">
      <c r="B6" s="36" t="s">
        <v>88</v>
      </c>
      <c r="C6" s="35"/>
      <c r="D6" s="35"/>
      <c r="E6" s="35"/>
      <c r="F6" s="35"/>
      <c r="G6" s="35"/>
      <c r="H6" s="37"/>
      <c r="I6" s="35"/>
      <c r="J6" s="38"/>
      <c r="K6" s="37"/>
      <c r="L6" s="35"/>
      <c r="M6" s="35"/>
      <c r="N6" s="35"/>
      <c r="O6" s="35"/>
      <c r="P6" s="35"/>
      <c r="Q6" s="35"/>
      <c r="R6" s="35"/>
      <c r="S6" s="35"/>
      <c r="T6" s="35"/>
    </row>
    <row r="7" spans="2:20" ht="21" x14ac:dyDescent="0.3">
      <c r="B7" s="36" t="s">
        <v>97</v>
      </c>
      <c r="C7" s="35"/>
      <c r="D7" s="35"/>
      <c r="E7" s="35"/>
      <c r="F7" s="35"/>
      <c r="G7" s="35"/>
      <c r="H7" s="37"/>
      <c r="I7" s="35"/>
      <c r="J7" s="38"/>
      <c r="K7" s="37"/>
      <c r="L7" s="35"/>
      <c r="M7" s="35"/>
      <c r="N7" s="35"/>
      <c r="O7" s="35"/>
      <c r="P7" s="35"/>
      <c r="Q7" s="35"/>
      <c r="R7" s="35"/>
      <c r="S7" s="35"/>
      <c r="T7" s="35"/>
    </row>
    <row r="8" spans="2:20" ht="21" x14ac:dyDescent="0.3">
      <c r="B8" s="36" t="s">
        <v>89</v>
      </c>
      <c r="C8" s="35"/>
      <c r="D8" s="35"/>
      <c r="E8" s="35"/>
      <c r="F8" s="35"/>
      <c r="G8" s="35"/>
      <c r="H8" s="37"/>
      <c r="I8" s="35"/>
      <c r="J8" s="38"/>
      <c r="K8" s="37"/>
      <c r="L8" s="35"/>
      <c r="M8" s="35"/>
      <c r="N8" s="35"/>
      <c r="O8" s="35"/>
      <c r="P8" s="35"/>
      <c r="Q8" s="35"/>
      <c r="R8" s="35"/>
      <c r="S8" s="35"/>
      <c r="T8" s="35"/>
    </row>
    <row r="9" spans="2:20" ht="21" x14ac:dyDescent="0.3">
      <c r="B9" s="36" t="s">
        <v>90</v>
      </c>
      <c r="C9" s="35"/>
      <c r="D9" s="35"/>
      <c r="E9" s="35"/>
      <c r="F9" s="35"/>
      <c r="G9" s="35"/>
      <c r="H9" s="37"/>
      <c r="I9" s="35"/>
      <c r="J9" s="38"/>
      <c r="K9" s="37"/>
      <c r="L9" s="35"/>
      <c r="M9" s="35"/>
      <c r="N9" s="35"/>
      <c r="O9" s="35"/>
      <c r="P9" s="35"/>
      <c r="Q9" s="35"/>
      <c r="R9" s="35"/>
      <c r="S9" s="35"/>
      <c r="T9" s="35"/>
    </row>
    <row r="10" spans="2:20" ht="21" x14ac:dyDescent="0.3">
      <c r="B10" s="36" t="s">
        <v>91</v>
      </c>
      <c r="C10" s="35"/>
      <c r="D10" s="35"/>
      <c r="E10" s="35"/>
      <c r="F10" s="35"/>
      <c r="G10" s="35"/>
      <c r="H10" s="37"/>
      <c r="I10" s="35"/>
      <c r="J10" s="38"/>
      <c r="K10" s="37"/>
      <c r="L10" s="35"/>
      <c r="M10" s="35"/>
      <c r="N10" s="35"/>
      <c r="O10" s="35"/>
      <c r="P10" s="35"/>
      <c r="Q10" s="35"/>
      <c r="R10" s="35"/>
      <c r="S10" s="35"/>
      <c r="T10" s="35"/>
    </row>
    <row r="11" spans="2:20" ht="21" x14ac:dyDescent="0.3">
      <c r="B11" s="36" t="s">
        <v>92</v>
      </c>
      <c r="C11" s="35"/>
      <c r="D11" s="35"/>
      <c r="E11" s="35"/>
      <c r="F11" s="35"/>
      <c r="G11" s="35"/>
      <c r="H11" s="37"/>
      <c r="I11" s="35"/>
      <c r="J11" s="38"/>
      <c r="K11" s="37"/>
      <c r="L11" s="35"/>
      <c r="M11" s="35"/>
      <c r="N11" s="35"/>
      <c r="O11" s="35"/>
      <c r="P11" s="35"/>
      <c r="Q11" s="35"/>
      <c r="R11" s="35"/>
      <c r="S11" s="35"/>
      <c r="T11" s="35"/>
    </row>
    <row r="12" spans="2:20" ht="21" x14ac:dyDescent="0.3">
      <c r="B12" s="36"/>
      <c r="C12" s="35"/>
      <c r="D12" s="35"/>
      <c r="E12" s="35"/>
      <c r="F12" s="35"/>
      <c r="G12" s="35"/>
      <c r="H12" s="37"/>
      <c r="I12" s="35"/>
      <c r="J12" s="38"/>
      <c r="K12" s="37"/>
      <c r="L12" s="35"/>
      <c r="M12" s="35"/>
      <c r="N12" s="35"/>
      <c r="O12" s="35"/>
      <c r="P12" s="35"/>
      <c r="Q12" s="35"/>
      <c r="R12" s="35"/>
      <c r="S12" s="35"/>
      <c r="T12" s="35"/>
    </row>
    <row r="14" spans="2:20" ht="25.2" customHeight="1" x14ac:dyDescent="0.3">
      <c r="D14" s="60" t="s">
        <v>56</v>
      </c>
      <c r="E14" s="60" t="s">
        <v>57</v>
      </c>
      <c r="F14" s="60" t="s">
        <v>28</v>
      </c>
      <c r="G14" s="60" t="s">
        <v>29</v>
      </c>
      <c r="H14" s="60" t="s">
        <v>31</v>
      </c>
      <c r="J14" s="61" t="s">
        <v>32</v>
      </c>
      <c r="K14" s="61" t="s">
        <v>33</v>
      </c>
      <c r="L14"/>
      <c r="M14"/>
      <c r="N14"/>
      <c r="O14"/>
      <c r="P14"/>
      <c r="Q14"/>
      <c r="R14"/>
    </row>
    <row r="15" spans="2:20" ht="18" x14ac:dyDescent="0.3">
      <c r="D15" s="62">
        <v>45623</v>
      </c>
      <c r="E15" s="63">
        <v>0.41666666666666669</v>
      </c>
      <c r="F15" s="64">
        <v>15</v>
      </c>
      <c r="G15" s="64">
        <v>19</v>
      </c>
      <c r="H15" s="65">
        <f>AVERAGE(F15:G15)</f>
        <v>17</v>
      </c>
      <c r="J15" s="66" t="s">
        <v>34</v>
      </c>
      <c r="K15" s="27">
        <v>3908</v>
      </c>
      <c r="L15"/>
      <c r="M15"/>
      <c r="N15"/>
      <c r="O15"/>
      <c r="P15"/>
      <c r="Q15"/>
      <c r="R15"/>
    </row>
    <row r="16" spans="2:20" ht="18" x14ac:dyDescent="0.3">
      <c r="D16" s="62">
        <v>45626</v>
      </c>
      <c r="E16" s="63">
        <v>0.45833333333333331</v>
      </c>
      <c r="F16" s="64">
        <v>5</v>
      </c>
      <c r="G16" s="64">
        <v>3</v>
      </c>
      <c r="H16" s="65">
        <f t="shared" ref="H16:H24" si="0">AVERAGE(F16:G16)</f>
        <v>4</v>
      </c>
      <c r="J16" s="66" t="s">
        <v>35</v>
      </c>
      <c r="K16" s="27">
        <v>2422</v>
      </c>
      <c r="L16"/>
      <c r="M16"/>
      <c r="N16"/>
      <c r="O16"/>
      <c r="P16"/>
      <c r="Q16"/>
      <c r="R16"/>
    </row>
    <row r="17" spans="4:18" ht="18" x14ac:dyDescent="0.3">
      <c r="D17" s="62">
        <v>45629</v>
      </c>
      <c r="E17" s="63">
        <v>0.375</v>
      </c>
      <c r="F17" s="64">
        <v>11</v>
      </c>
      <c r="G17" s="64">
        <v>20</v>
      </c>
      <c r="H17" s="65">
        <f t="shared" si="0"/>
        <v>15.5</v>
      </c>
      <c r="J17" s="66" t="s">
        <v>36</v>
      </c>
      <c r="K17" s="27">
        <v>8291</v>
      </c>
      <c r="L17"/>
      <c r="M17"/>
      <c r="N17"/>
      <c r="O17"/>
      <c r="P17"/>
      <c r="Q17"/>
      <c r="R17"/>
    </row>
    <row r="18" spans="4:18" ht="18" x14ac:dyDescent="0.3">
      <c r="D18" s="62">
        <v>45632</v>
      </c>
      <c r="E18" s="63">
        <v>0.41666666666666669</v>
      </c>
      <c r="F18" s="64">
        <v>14</v>
      </c>
      <c r="G18" s="64">
        <v>10</v>
      </c>
      <c r="H18" s="65">
        <f t="shared" si="0"/>
        <v>12</v>
      </c>
      <c r="J18" s="66" t="s">
        <v>37</v>
      </c>
      <c r="K18" s="27">
        <v>1538</v>
      </c>
      <c r="L18"/>
      <c r="M18"/>
      <c r="N18"/>
      <c r="O18"/>
      <c r="P18"/>
      <c r="Q18"/>
      <c r="R18"/>
    </row>
    <row r="19" spans="4:18" ht="18" x14ac:dyDescent="0.3">
      <c r="D19" s="62">
        <v>45635</v>
      </c>
      <c r="E19" s="63">
        <v>0.58333333333333337</v>
      </c>
      <c r="F19" s="64">
        <v>10</v>
      </c>
      <c r="G19" s="64">
        <v>1</v>
      </c>
      <c r="H19" s="65">
        <f t="shared" si="0"/>
        <v>5.5</v>
      </c>
      <c r="J19" s="66" t="s">
        <v>38</v>
      </c>
      <c r="K19" s="27">
        <v>1659</v>
      </c>
      <c r="L19"/>
      <c r="M19"/>
      <c r="N19"/>
      <c r="O19"/>
      <c r="P19"/>
      <c r="Q19"/>
      <c r="R19"/>
    </row>
    <row r="20" spans="4:18" ht="18" x14ac:dyDescent="0.3">
      <c r="D20" s="62">
        <v>45638</v>
      </c>
      <c r="E20" s="63">
        <v>0.58333333333333337</v>
      </c>
      <c r="F20" s="64">
        <v>16</v>
      </c>
      <c r="G20" s="64">
        <v>12</v>
      </c>
      <c r="H20" s="65">
        <f t="shared" si="0"/>
        <v>14</v>
      </c>
      <c r="J20" s="66" t="s">
        <v>43</v>
      </c>
      <c r="K20" s="27">
        <v>6723</v>
      </c>
      <c r="L20"/>
      <c r="M20"/>
      <c r="N20"/>
      <c r="O20"/>
      <c r="P20"/>
      <c r="Q20"/>
      <c r="R20"/>
    </row>
    <row r="21" spans="4:18" ht="18" x14ac:dyDescent="0.3">
      <c r="D21" s="62">
        <v>45641</v>
      </c>
      <c r="E21" s="63">
        <v>0.41666666666666669</v>
      </c>
      <c r="F21" s="64">
        <v>9</v>
      </c>
      <c r="G21" s="64">
        <v>17</v>
      </c>
      <c r="H21" s="65">
        <f t="shared" si="0"/>
        <v>13</v>
      </c>
      <c r="J21" s="66" t="s">
        <v>44</v>
      </c>
      <c r="K21" s="27">
        <v>5413</v>
      </c>
      <c r="L21"/>
      <c r="M21"/>
      <c r="N21"/>
      <c r="O21"/>
      <c r="P21"/>
      <c r="Q21"/>
      <c r="R21"/>
    </row>
    <row r="22" spans="4:18" ht="18" x14ac:dyDescent="0.3">
      <c r="D22" s="62">
        <v>45644</v>
      </c>
      <c r="E22" s="63">
        <v>0.5</v>
      </c>
      <c r="F22" s="64">
        <v>6</v>
      </c>
      <c r="G22" s="64">
        <v>14</v>
      </c>
      <c r="H22" s="65">
        <f t="shared" si="0"/>
        <v>10</v>
      </c>
      <c r="J22" s="66" t="s">
        <v>45</v>
      </c>
      <c r="K22" s="27">
        <v>4158</v>
      </c>
      <c r="L22"/>
      <c r="M22"/>
      <c r="N22"/>
      <c r="O22"/>
      <c r="P22"/>
      <c r="Q22"/>
      <c r="R22"/>
    </row>
    <row r="23" spans="4:18" ht="18" x14ac:dyDescent="0.3">
      <c r="D23" s="62">
        <v>45647</v>
      </c>
      <c r="E23" s="63">
        <v>0.33333333333333331</v>
      </c>
      <c r="F23" s="64">
        <v>14</v>
      </c>
      <c r="G23" s="64">
        <v>11</v>
      </c>
      <c r="H23" s="65">
        <f t="shared" si="0"/>
        <v>12.5</v>
      </c>
      <c r="J23" s="66" t="s">
        <v>46</v>
      </c>
      <c r="K23" s="27">
        <v>7629</v>
      </c>
      <c r="L23"/>
      <c r="M23"/>
      <c r="N23"/>
      <c r="O23"/>
      <c r="P23"/>
      <c r="Q23"/>
      <c r="R23"/>
    </row>
    <row r="24" spans="4:18" ht="18" x14ac:dyDescent="0.3">
      <c r="D24" s="62">
        <v>45650</v>
      </c>
      <c r="E24" s="63">
        <v>0.375</v>
      </c>
      <c r="F24" s="64">
        <v>1</v>
      </c>
      <c r="G24" s="64">
        <v>11</v>
      </c>
      <c r="H24" s="65">
        <f t="shared" si="0"/>
        <v>6</v>
      </c>
      <c r="J24" s="66" t="s">
        <v>47</v>
      </c>
      <c r="K24" s="27">
        <v>3414</v>
      </c>
      <c r="L24"/>
      <c r="M24"/>
      <c r="N24"/>
      <c r="O24"/>
      <c r="P24"/>
      <c r="Q24"/>
      <c r="R24"/>
    </row>
    <row r="25" spans="4:18" x14ac:dyDescent="0.3">
      <c r="L25"/>
      <c r="M25"/>
      <c r="N25"/>
      <c r="O25"/>
      <c r="P25"/>
      <c r="Q25"/>
      <c r="R25"/>
    </row>
    <row r="26" spans="4:18" x14ac:dyDescent="0.3">
      <c r="F26"/>
      <c r="L26"/>
      <c r="M26"/>
      <c r="N26"/>
      <c r="O26"/>
      <c r="P26"/>
      <c r="Q26"/>
      <c r="R26"/>
    </row>
    <row r="27" spans="4:18" x14ac:dyDescent="0.3">
      <c r="L27"/>
      <c r="M27"/>
      <c r="N27"/>
      <c r="O27"/>
      <c r="P27"/>
      <c r="Q27"/>
      <c r="R27"/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4D20-EAFB-4CEA-92B5-8F1110BB5B6D}">
  <sheetPr codeName="Feuil25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11'!B2</f>
        <v>FORMAT DE CELLULE 2/2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HYPERLINK("https://www.loom.com/share/d8c9001d447d4c7ea4c38419d983b82f","Vidéo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D2CB-418E-4DBC-8A02-76E3083E07A6}">
  <sheetPr codeName="Feuil12">
    <tabColor theme="7" tint="-0.499984740745262"/>
  </sheetPr>
  <dimension ref="A2:P18"/>
  <sheetViews>
    <sheetView showGridLines="0" zoomScale="90" zoomScaleNormal="90" workbookViewId="0">
      <selection activeCell="P2" sqref="P2"/>
    </sheetView>
  </sheetViews>
  <sheetFormatPr baseColWidth="10" defaultColWidth="11.5546875" defaultRowHeight="14.4" x14ac:dyDescent="0.3"/>
  <cols>
    <col min="1" max="1" width="11.5546875" style="1"/>
    <col min="2" max="2" width="8" style="1" customWidth="1"/>
    <col min="3" max="3" width="15.5546875" style="1" bestFit="1" customWidth="1"/>
    <col min="4" max="4" width="15.6640625" style="1" customWidth="1"/>
    <col min="5" max="5" width="17.6640625" style="1" customWidth="1"/>
    <col min="6" max="6" width="13.33203125" style="1" customWidth="1"/>
    <col min="7" max="7" width="14.77734375" style="1" customWidth="1"/>
    <col min="8" max="8" width="23.77734375" style="1" customWidth="1"/>
    <col min="9" max="9" width="14.77734375" style="1" customWidth="1"/>
    <col min="10" max="10" width="7.77734375" style="1" customWidth="1"/>
    <col min="11" max="11" width="16.77734375" style="1" customWidth="1"/>
    <col min="12" max="12" width="11.5546875" style="1"/>
    <col min="13" max="13" width="13.33203125" style="1" customWidth="1"/>
    <col min="14" max="16384" width="11.5546875" style="1"/>
  </cols>
  <sheetData>
    <row r="2" spans="1:16" ht="33.6" customHeight="1" x14ac:dyDescent="0.3">
      <c r="B2" s="34" t="s">
        <v>94</v>
      </c>
      <c r="C2" s="35"/>
      <c r="D2" s="35"/>
      <c r="E2" s="35"/>
      <c r="F2" s="35"/>
      <c r="G2" s="37"/>
      <c r="H2" s="35"/>
      <c r="I2" s="37"/>
      <c r="J2" s="35"/>
      <c r="K2" s="35"/>
      <c r="L2" s="35"/>
      <c r="M2" s="35"/>
      <c r="N2" s="35"/>
      <c r="O2" s="35"/>
      <c r="P2" s="35"/>
    </row>
    <row r="4" spans="1:16" ht="25.8" x14ac:dyDescent="0.3">
      <c r="B4" s="34" t="s">
        <v>1</v>
      </c>
      <c r="C4" s="35"/>
      <c r="D4" s="35"/>
      <c r="E4" s="35"/>
      <c r="F4" s="35"/>
      <c r="G4" s="37"/>
      <c r="H4" s="35"/>
      <c r="I4" s="37"/>
      <c r="J4" s="35"/>
      <c r="K4" s="56"/>
      <c r="L4" s="35"/>
      <c r="M4" s="35"/>
      <c r="N4" s="35"/>
      <c r="O4" s="35"/>
      <c r="P4" s="35"/>
    </row>
    <row r="5" spans="1:16" ht="21" x14ac:dyDescent="0.3">
      <c r="B5" s="36" t="str" cm="1">
        <f t="array" aca="1" ref="B5" ca="1">"1) Corriger le calcul du Prix unitaire pour gérer les erreurs Excel (colonne " &amp; LEFT(SUBSTITUTE(CELL("adresse",tbl_Produits[[#Headers],[Prix unitaire (calculé)]]),"$",""),1) &amp; ")"</f>
        <v>1) Corriger le calcul du Prix unitaire pour gérer les erreurs Excel (colonne G)</v>
      </c>
      <c r="C5" s="35"/>
      <c r="D5" s="35"/>
      <c r="E5" s="35"/>
      <c r="F5" s="35"/>
      <c r="G5" s="37"/>
      <c r="H5" s="35"/>
      <c r="I5" s="37"/>
      <c r="J5" s="35"/>
      <c r="K5" s="57"/>
      <c r="L5" s="35"/>
      <c r="M5" s="35"/>
      <c r="N5" s="35"/>
      <c r="O5" s="35"/>
      <c r="P5" s="35"/>
    </row>
    <row r="6" spans="1:16" ht="21" x14ac:dyDescent="0.3">
      <c r="B6" s="36" t="str" cm="1">
        <f t="array" aca="1" ref="B6" ca="1">"2) En colonne " &amp; LEFT(SUBSTITUTE(CELL("adresse",tbl_Produits[[#Headers],[Chiffre d’affaires (€) sécurisé]]),"$",""),1) &amp; ", reprendre les données 'Chiffre d'affaires' mais remplacer les erreurs par 'Donnée manquante' (sinon reprendre la valeur du CA)"</f>
        <v>2) En colonne H, reprendre les données 'Chiffre d'affaires' mais remplacer les erreurs par 'Donnée manquante' (sinon reprendre la valeur du CA)</v>
      </c>
      <c r="C6" s="35"/>
      <c r="D6" s="35"/>
      <c r="E6" s="35"/>
      <c r="F6" s="35"/>
      <c r="G6" s="37"/>
      <c r="H6" s="35"/>
      <c r="I6" s="37"/>
      <c r="J6" s="35"/>
      <c r="K6" s="57"/>
      <c r="L6" s="35"/>
      <c r="M6" s="35"/>
      <c r="N6" s="35"/>
      <c r="O6" s="35"/>
      <c r="P6" s="35"/>
    </row>
    <row r="7" spans="1:16" ht="21" x14ac:dyDescent="0.3">
      <c r="B7" s="36"/>
      <c r="C7" s="35"/>
      <c r="D7" s="35"/>
      <c r="E7" s="35"/>
      <c r="F7" s="35"/>
      <c r="G7" s="37"/>
      <c r="H7" s="35"/>
      <c r="I7" s="37"/>
      <c r="J7" s="35"/>
      <c r="K7" s="35"/>
      <c r="L7" s="35"/>
      <c r="M7" s="35"/>
      <c r="N7" s="35"/>
      <c r="O7" s="35"/>
      <c r="P7" s="35"/>
    </row>
    <row r="10" spans="1:16" ht="18" x14ac:dyDescent="0.3">
      <c r="G10" s="8"/>
    </row>
    <row r="11" spans="1:16" ht="57" customHeight="1" x14ac:dyDescent="0.3">
      <c r="B11"/>
      <c r="D11" s="49" t="s">
        <v>64</v>
      </c>
      <c r="E11" s="49" t="s">
        <v>79</v>
      </c>
      <c r="F11" s="49" t="s">
        <v>80</v>
      </c>
      <c r="G11" s="49" t="s">
        <v>96</v>
      </c>
      <c r="H11" s="49" t="s">
        <v>81</v>
      </c>
      <c r="J11"/>
      <c r="K11"/>
      <c r="L11"/>
      <c r="M11"/>
      <c r="N11"/>
    </row>
    <row r="12" spans="1:16" ht="18" x14ac:dyDescent="0.3">
      <c r="A12" s="31"/>
      <c r="B12"/>
      <c r="D12" s="8" t="s">
        <v>82</v>
      </c>
      <c r="E12" s="27">
        <v>300</v>
      </c>
      <c r="F12" s="8">
        <v>150</v>
      </c>
      <c r="G12" s="58">
        <f>tbl_Produits[[#This Row],[Chiffre d’affaires (€)]]/tbl_Produits[[#This Row],[Quantité]]</f>
        <v>2</v>
      </c>
      <c r="H12" s="59"/>
      <c r="I12"/>
      <c r="J12"/>
      <c r="K12"/>
    </row>
    <row r="13" spans="1:16" ht="18" x14ac:dyDescent="0.3">
      <c r="A13" s="31"/>
      <c r="B13"/>
      <c r="D13" s="8" t="s">
        <v>83</v>
      </c>
      <c r="E13" s="27">
        <v>0</v>
      </c>
      <c r="F13" s="8">
        <v>0</v>
      </c>
      <c r="G13" s="58" t="e">
        <f>tbl_Produits[[#This Row],[Chiffre d’affaires (€)]]/tbl_Produits[[#This Row],[Quantité]]</f>
        <v>#DIV/0!</v>
      </c>
      <c r="H13" s="59"/>
      <c r="I13"/>
      <c r="J13"/>
      <c r="K13"/>
    </row>
    <row r="14" spans="1:16" ht="18" x14ac:dyDescent="0.3">
      <c r="A14" s="31"/>
      <c r="B14"/>
      <c r="D14" s="8" t="s">
        <v>84</v>
      </c>
      <c r="E14" s="27">
        <v>120</v>
      </c>
      <c r="F14" s="8">
        <v>40</v>
      </c>
      <c r="G14" s="58">
        <f>tbl_Produits[[#This Row],[Chiffre d’affaires (€)]]/tbl_Produits[[#This Row],[Quantité]]</f>
        <v>3</v>
      </c>
      <c r="H14" s="59"/>
      <c r="I14"/>
      <c r="J14"/>
      <c r="K14"/>
    </row>
    <row r="15" spans="1:16" ht="18" x14ac:dyDescent="0.3">
      <c r="A15" s="31"/>
      <c r="B15"/>
      <c r="D15" s="8" t="s">
        <v>85</v>
      </c>
      <c r="E15" s="27" t="e">
        <v>#N/A</v>
      </c>
      <c r="F15" s="8">
        <v>0</v>
      </c>
      <c r="G15" s="58" t="e">
        <f>tbl_Produits[[#This Row],[Chiffre d’affaires (€)]]/tbl_Produits[[#This Row],[Quantité]]</f>
        <v>#N/A</v>
      </c>
      <c r="H15" s="59"/>
      <c r="I15"/>
      <c r="J15"/>
      <c r="K15"/>
      <c r="L15"/>
      <c r="M15"/>
    </row>
    <row r="16" spans="1:16" x14ac:dyDescent="0.3">
      <c r="A16" s="31"/>
      <c r="B16"/>
      <c r="I16"/>
      <c r="J16"/>
      <c r="K16"/>
      <c r="L16"/>
      <c r="M16"/>
    </row>
    <row r="17" spans="2:14" x14ac:dyDescent="0.3">
      <c r="B17"/>
      <c r="I17"/>
      <c r="J17"/>
      <c r="K17"/>
      <c r="L17"/>
      <c r="M17"/>
      <c r="N17"/>
    </row>
    <row r="18" spans="2:14" x14ac:dyDescent="0.3">
      <c r="B18"/>
      <c r="I18"/>
      <c r="J18"/>
      <c r="K18"/>
      <c r="L18"/>
      <c r="M18"/>
      <c r="N18"/>
    </row>
  </sheetData>
  <conditionalFormatting sqref="H12:H15">
    <cfRule type="containsText" dxfId="0" priority="1" operator="containsText" text="Donnée manquante">
      <formula>NOT(ISERROR(SEARCH("Donnée manquante",H12)))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C903-14F9-4414-9381-A86ABC2B7EA5}">
  <sheetPr codeName="Feuil26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12'!B2</f>
        <v>La fonction SIERREUR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HYPERLINK("https://www.loom.com/share/b1776336eb2848cea37ec44430d3446a","Vidéo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FF3C-020F-48FE-838D-5A0F20544D79}">
  <sheetPr codeName="Feuil11">
    <tabColor theme="7" tint="-0.499984740745262"/>
  </sheetPr>
  <dimension ref="A2:O20"/>
  <sheetViews>
    <sheetView showGridLines="0" tabSelected="1" zoomScale="90" zoomScaleNormal="90" workbookViewId="0">
      <selection activeCell="O2" sqref="O2"/>
    </sheetView>
  </sheetViews>
  <sheetFormatPr baseColWidth="10" defaultColWidth="11.5546875" defaultRowHeight="14.4" x14ac:dyDescent="0.3"/>
  <cols>
    <col min="1" max="1" width="11.5546875" style="1"/>
    <col min="2" max="2" width="8" style="1" customWidth="1"/>
    <col min="3" max="3" width="13.33203125" style="1" customWidth="1"/>
    <col min="4" max="4" width="14.109375" style="1" customWidth="1"/>
    <col min="5" max="5" width="12.88671875" style="1" customWidth="1"/>
    <col min="6" max="6" width="11.77734375" style="1" customWidth="1"/>
    <col min="7" max="8" width="20.77734375" style="1" customWidth="1"/>
    <col min="9" max="9" width="21.5546875" style="1" bestFit="1" customWidth="1"/>
    <col min="10" max="10" width="19" style="1" customWidth="1"/>
    <col min="11" max="11" width="7.77734375" style="1" customWidth="1"/>
    <col min="12" max="12" width="16.77734375" style="1" customWidth="1"/>
    <col min="13" max="16384" width="11.5546875" style="1"/>
  </cols>
  <sheetData>
    <row r="2" spans="1:15" ht="33.6" customHeight="1" x14ac:dyDescent="0.3">
      <c r="B2" s="34" t="s">
        <v>63</v>
      </c>
      <c r="C2" s="34"/>
      <c r="D2" s="35"/>
      <c r="E2" s="35"/>
      <c r="F2" s="35"/>
      <c r="G2" s="37"/>
      <c r="H2" s="37"/>
      <c r="I2" s="35"/>
      <c r="J2" s="38"/>
      <c r="K2" s="35"/>
      <c r="L2" s="35"/>
      <c r="M2" s="35"/>
      <c r="N2" s="35"/>
      <c r="O2" s="35"/>
    </row>
    <row r="4" spans="1:15" ht="25.8" x14ac:dyDescent="0.3">
      <c r="B4" s="34" t="s">
        <v>1</v>
      </c>
      <c r="C4" s="34"/>
      <c r="D4" s="35"/>
      <c r="E4" s="35"/>
      <c r="F4" s="35"/>
      <c r="G4" s="37"/>
      <c r="H4" s="37"/>
      <c r="I4" s="35"/>
      <c r="J4" s="38"/>
      <c r="K4" s="35"/>
      <c r="L4" s="35"/>
      <c r="M4" s="35"/>
      <c r="N4" s="35"/>
      <c r="O4" s="35"/>
    </row>
    <row r="5" spans="1:15" ht="21" x14ac:dyDescent="0.3">
      <c r="B5" s="36" t="s">
        <v>75</v>
      </c>
      <c r="C5" s="36"/>
      <c r="D5" s="35"/>
      <c r="E5" s="35"/>
      <c r="F5" s="35"/>
      <c r="G5" s="37"/>
      <c r="H5" s="37"/>
      <c r="I5" s="35"/>
      <c r="J5" s="38"/>
      <c r="K5" s="35"/>
      <c r="L5" s="35"/>
      <c r="M5" s="35"/>
      <c r="N5" s="35"/>
      <c r="O5" s="35"/>
    </row>
    <row r="6" spans="1:15" ht="21" x14ac:dyDescent="0.3">
      <c r="B6" s="36" t="s">
        <v>76</v>
      </c>
      <c r="C6" s="36"/>
      <c r="D6" s="35"/>
      <c r="E6" s="35"/>
      <c r="F6" s="35"/>
      <c r="G6" s="37"/>
      <c r="H6" s="37"/>
      <c r="I6" s="35"/>
      <c r="J6" s="38"/>
      <c r="K6" s="35"/>
      <c r="L6" s="35"/>
      <c r="M6" s="35"/>
      <c r="N6" s="35"/>
      <c r="O6" s="35"/>
    </row>
    <row r="7" spans="1:15" ht="21" x14ac:dyDescent="0.3">
      <c r="B7" s="36" t="s">
        <v>77</v>
      </c>
      <c r="C7" s="36"/>
      <c r="D7" s="35"/>
      <c r="E7" s="35"/>
      <c r="F7" s="35"/>
      <c r="G7" s="37"/>
      <c r="H7" s="37"/>
      <c r="I7" s="35"/>
      <c r="J7" s="38"/>
      <c r="K7" s="35"/>
      <c r="L7" s="35"/>
      <c r="M7" s="35"/>
      <c r="N7" s="35"/>
      <c r="O7" s="35"/>
    </row>
    <row r="8" spans="1:15" ht="21" x14ac:dyDescent="0.3">
      <c r="B8" s="36"/>
      <c r="C8" s="36"/>
      <c r="D8" s="35"/>
      <c r="E8" s="35"/>
      <c r="F8" s="35"/>
      <c r="G8" s="37"/>
      <c r="H8" s="37"/>
      <c r="I8" s="35"/>
      <c r="J8" s="38"/>
      <c r="K8" s="35"/>
      <c r="L8" s="35"/>
      <c r="M8" s="35"/>
      <c r="N8" s="35"/>
      <c r="O8" s="35"/>
    </row>
    <row r="11" spans="1:15" ht="42" customHeight="1" x14ac:dyDescent="0.3">
      <c r="B11"/>
      <c r="C11" s="49" t="s">
        <v>64</v>
      </c>
      <c r="D11" s="49" t="s">
        <v>65</v>
      </c>
      <c r="E11" s="49" t="s">
        <v>66</v>
      </c>
      <c r="F11" s="49" t="s">
        <v>67</v>
      </c>
      <c r="G11" s="49" t="s">
        <v>68</v>
      </c>
      <c r="H11" s="49" t="s">
        <v>69</v>
      </c>
      <c r="I11" s="49" t="s">
        <v>70</v>
      </c>
      <c r="J11"/>
      <c r="K11"/>
      <c r="L11"/>
    </row>
    <row r="12" spans="1:15" ht="18" x14ac:dyDescent="0.3">
      <c r="A12" s="31"/>
      <c r="B12"/>
      <c r="C12" s="8" t="s">
        <v>71</v>
      </c>
      <c r="D12" s="50">
        <v>500</v>
      </c>
      <c r="E12" s="51">
        <v>10</v>
      </c>
      <c r="F12" s="52">
        <v>6</v>
      </c>
      <c r="G12" s="53"/>
      <c r="H12" s="53"/>
      <c r="I12" s="53"/>
      <c r="J12"/>
      <c r="K12"/>
      <c r="L12"/>
    </row>
    <row r="13" spans="1:15" ht="18" x14ac:dyDescent="0.3">
      <c r="A13" s="31"/>
      <c r="B13"/>
      <c r="C13" s="8" t="s">
        <v>72</v>
      </c>
      <c r="D13" s="50">
        <v>410</v>
      </c>
      <c r="E13" s="51">
        <v>8</v>
      </c>
      <c r="F13" s="52">
        <v>4</v>
      </c>
      <c r="G13" s="53"/>
      <c r="H13" s="53"/>
      <c r="I13" s="53"/>
      <c r="J13"/>
      <c r="K13"/>
      <c r="L13"/>
    </row>
    <row r="14" spans="1:15" ht="18" x14ac:dyDescent="0.3">
      <c r="A14" s="31"/>
      <c r="B14"/>
      <c r="C14" s="8" t="s">
        <v>73</v>
      </c>
      <c r="D14" s="50">
        <v>530</v>
      </c>
      <c r="E14" s="51">
        <v>9</v>
      </c>
      <c r="F14" s="52">
        <v>5</v>
      </c>
      <c r="G14" s="53"/>
      <c r="H14" s="53"/>
      <c r="I14" s="53"/>
      <c r="J14"/>
      <c r="K14"/>
      <c r="L14"/>
    </row>
    <row r="15" spans="1:15" ht="18" x14ac:dyDescent="0.3">
      <c r="A15" s="31"/>
      <c r="B15"/>
      <c r="C15" s="8" t="s">
        <v>74</v>
      </c>
      <c r="D15" s="50">
        <v>600</v>
      </c>
      <c r="E15" s="51">
        <v>10</v>
      </c>
      <c r="F15" s="52">
        <v>5</v>
      </c>
      <c r="G15" s="53"/>
      <c r="H15" s="53"/>
      <c r="I15" s="53"/>
      <c r="J15"/>
      <c r="K15"/>
      <c r="L15"/>
    </row>
    <row r="16" spans="1:15" x14ac:dyDescent="0.3">
      <c r="A16" s="31"/>
      <c r="B16"/>
      <c r="C16"/>
      <c r="E16"/>
      <c r="F16"/>
      <c r="G16"/>
      <c r="H16"/>
      <c r="J16"/>
      <c r="K16"/>
      <c r="L16"/>
    </row>
    <row r="17" spans="1:12" x14ac:dyDescent="0.3">
      <c r="A17" s="31"/>
      <c r="B17"/>
      <c r="C17"/>
      <c r="E17"/>
      <c r="F17"/>
      <c r="G17"/>
      <c r="H17"/>
      <c r="J17"/>
      <c r="K17"/>
      <c r="L17"/>
    </row>
    <row r="18" spans="1:12" x14ac:dyDescent="0.3">
      <c r="A18" s="31"/>
      <c r="B18"/>
      <c r="C18"/>
      <c r="J18"/>
      <c r="K18"/>
      <c r="L18"/>
    </row>
    <row r="19" spans="1:12" x14ac:dyDescent="0.3">
      <c r="B19"/>
      <c r="C19"/>
      <c r="K19"/>
      <c r="L19"/>
    </row>
    <row r="20" spans="1:12" x14ac:dyDescent="0.3">
      <c r="B20"/>
      <c r="C20"/>
      <c r="K20"/>
      <c r="L20"/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3DA1-FABB-4441-A03C-921CFE3FFBF8}">
  <sheetPr codeName="Feuil27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13'!B2</f>
        <v>Fonctions SI / ET / OU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HYPERLINK("https://www.loom.com/share/7a9a94865b56426fbe957b1e1d7ee94d","Vidéo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DE32-214B-4D16-A907-FDDCB035726D}">
  <sheetPr codeName="Feuil1">
    <tabColor theme="7" tint="-0.499984740745262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36" t="s">
        <v>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484A-5C1B-4780-B1C9-1A22868B01FB}">
  <sheetPr codeName="Feuil15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1'!B2</f>
        <v>LES DIFFERENTS CURSEURS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HYPERLINK("https://www.loom.com/share/93872cda41a1476fb3bf021dfc2bb809","Vidéo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4F29-F471-4361-B8D0-23BA65E4FCD4}">
  <sheetPr codeName="Feuil2">
    <tabColor theme="7" tint="-0.499984740745262"/>
  </sheetPr>
  <dimension ref="B2:FE204"/>
  <sheetViews>
    <sheetView showGridLines="0" zoomScale="110" zoomScaleNormal="110" workbookViewId="0">
      <selection activeCell="P2" sqref="P2"/>
    </sheetView>
  </sheetViews>
  <sheetFormatPr baseColWidth="10" defaultColWidth="11.5546875" defaultRowHeight="14.4" x14ac:dyDescent="0.3"/>
  <cols>
    <col min="1" max="1" width="6.5546875" style="1" customWidth="1"/>
    <col min="2" max="16384" width="11.5546875" style="1"/>
  </cols>
  <sheetData>
    <row r="2" spans="2:16" ht="33.6" customHeight="1" x14ac:dyDescent="0.3">
      <c r="B2" s="34" t="s">
        <v>61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36" t="s">
        <v>62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200" spans="158:161" x14ac:dyDescent="0.3">
      <c r="FB200" s="88"/>
      <c r="FC200" s="88"/>
      <c r="FD200" s="88"/>
      <c r="FE200" s="88"/>
    </row>
    <row r="201" spans="158:161" x14ac:dyDescent="0.3">
      <c r="FB201" s="88"/>
      <c r="FC201" s="88"/>
      <c r="FD201" s="88"/>
      <c r="FE201" s="88"/>
    </row>
    <row r="202" spans="158:161" x14ac:dyDescent="0.3">
      <c r="FB202" s="88"/>
      <c r="FC202" s="88"/>
      <c r="FD202" s="88"/>
      <c r="FE202" s="88"/>
    </row>
    <row r="203" spans="158:161" x14ac:dyDescent="0.3">
      <c r="FB203" s="88"/>
      <c r="FC203" s="88"/>
      <c r="FD203" s="88"/>
      <c r="FE203" s="88"/>
    </row>
    <row r="204" spans="158:161" x14ac:dyDescent="0.3">
      <c r="FB204" s="88"/>
      <c r="FC204" s="88"/>
      <c r="FD204" s="88"/>
      <c r="FE204" s="88"/>
    </row>
  </sheetData>
  <mergeCells count="1">
    <mergeCell ref="FB200:FE20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CAA7-DC55-4816-BF1E-6EFEDCC3238F}">
  <sheetPr codeName="Feuil16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2'!B2</f>
        <v>LE ZOOM / DEZOOM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HYPERLINK("https://www.loom.com/share/f6666adf0d6041f7bad2122c4943c1fc","Vidéo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DBD4-956E-410C-BDBE-080EFA63FE57}">
  <sheetPr codeName="Feuil3">
    <tabColor theme="7" tint="-0.499984740745262"/>
  </sheetPr>
  <dimension ref="B2:P14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8" width="11.5546875" style="1"/>
    <col min="9" max="9" width="5.33203125" style="1" customWidth="1"/>
    <col min="10" max="10" width="18" style="1" customWidth="1"/>
    <col min="11" max="11" width="9.88671875" style="1" customWidth="1"/>
    <col min="12" max="12" width="18.6640625" style="1" customWidth="1"/>
    <col min="13" max="16384" width="11.5546875" style="1"/>
  </cols>
  <sheetData>
    <row r="2" spans="2:16" ht="33.6" customHeight="1" x14ac:dyDescent="0.3">
      <c r="B2" s="34" t="s">
        <v>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36" t="s">
        <v>98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9" spans="2:16" x14ac:dyDescent="0.3">
      <c r="I9" s="1" t="s">
        <v>4</v>
      </c>
      <c r="J9" s="1" t="s">
        <v>10</v>
      </c>
      <c r="K9" s="1" t="s">
        <v>11</v>
      </c>
      <c r="L9" s="1" t="s">
        <v>12</v>
      </c>
    </row>
    <row r="10" spans="2:16" x14ac:dyDescent="0.3">
      <c r="I10" s="1" t="s">
        <v>5</v>
      </c>
      <c r="J10" s="1">
        <v>21</v>
      </c>
      <c r="K10" s="1" t="s">
        <v>13</v>
      </c>
      <c r="L10" s="1" t="s">
        <v>18</v>
      </c>
    </row>
    <row r="11" spans="2:16" x14ac:dyDescent="0.3">
      <c r="I11" s="1" t="s">
        <v>6</v>
      </c>
      <c r="J11" s="1">
        <v>38</v>
      </c>
      <c r="K11" s="1" t="s">
        <v>14</v>
      </c>
      <c r="L11" s="1" t="s">
        <v>19</v>
      </c>
    </row>
    <row r="12" spans="2:16" x14ac:dyDescent="0.3">
      <c r="I12" s="1" t="s">
        <v>7</v>
      </c>
      <c r="J12" s="1">
        <v>31</v>
      </c>
      <c r="K12" s="1" t="s">
        <v>15</v>
      </c>
      <c r="L12" s="1" t="s">
        <v>20</v>
      </c>
    </row>
    <row r="13" spans="2:16" x14ac:dyDescent="0.3">
      <c r="I13" s="1" t="s">
        <v>8</v>
      </c>
      <c r="J13" s="1">
        <v>53</v>
      </c>
      <c r="K13" s="1" t="s">
        <v>16</v>
      </c>
      <c r="L13" s="1" t="s">
        <v>21</v>
      </c>
    </row>
    <row r="14" spans="2:16" x14ac:dyDescent="0.3">
      <c r="I14" s="1" t="s">
        <v>9</v>
      </c>
      <c r="J14" s="1">
        <v>38</v>
      </c>
      <c r="K14" s="1" t="s">
        <v>17</v>
      </c>
      <c r="L14" s="1" t="s">
        <v>22</v>
      </c>
    </row>
  </sheetData>
  <sheetProtection formatColumns="0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9245-A67D-4CE4-804B-90B69FB2238E}">
  <sheetPr codeName="Feuil17">
    <tabColor theme="7" tint="0.39997558519241921"/>
  </sheetPr>
  <dimension ref="B2:P7"/>
  <sheetViews>
    <sheetView showGridLines="0" zoomScaleNormal="100" workbookViewId="0">
      <selection activeCell="P2" sqref="P2"/>
    </sheetView>
  </sheetViews>
  <sheetFormatPr baseColWidth="10" defaultColWidth="11.5546875" defaultRowHeight="14.4" x14ac:dyDescent="0.3"/>
  <cols>
    <col min="1" max="16384" width="11.5546875" style="1"/>
  </cols>
  <sheetData>
    <row r="2" spans="2:16" ht="33.6" customHeight="1" x14ac:dyDescent="0.3">
      <c r="B2" s="34" t="str">
        <f>'Exercice 3'!B2</f>
        <v>GESTION DE LA TAILLE DES COLONNES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4" spans="2:16" ht="25.8" x14ac:dyDescent="0.3">
      <c r="B4" s="34" t="s">
        <v>99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16" ht="21" x14ac:dyDescent="0.3"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2:16" ht="21" x14ac:dyDescent="0.3">
      <c r="B6" s="87" t="str">
        <f>HYPERLINK("https://www.loom.com/share/e7c09d0fe3c3405aa6dd29e7c034b92c","Vidéo de correction (cliquez ICI !)")</f>
        <v>Vidéo de correction (cliquez ICI !)</v>
      </c>
      <c r="C6" s="87"/>
      <c r="D6" s="87"/>
      <c r="E6" s="87"/>
      <c r="F6" s="87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2:16" ht="21" x14ac:dyDescent="0.3"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</sheetData>
  <mergeCells count="1">
    <mergeCell ref="B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A276-303B-4661-BFCF-78D77E97AC80}">
  <sheetPr codeName="Feuil4">
    <tabColor theme="7" tint="-0.499984740745262"/>
  </sheetPr>
  <dimension ref="B2:Q9"/>
  <sheetViews>
    <sheetView showGridLines="0" zoomScale="90" zoomScaleNormal="90" workbookViewId="0">
      <selection activeCell="P2" sqref="P2"/>
    </sheetView>
  </sheetViews>
  <sheetFormatPr baseColWidth="10" defaultColWidth="11.5546875" defaultRowHeight="14.4" x14ac:dyDescent="0.3"/>
  <cols>
    <col min="1" max="6" width="11.5546875" style="1"/>
    <col min="7" max="7" width="7.33203125" style="1" customWidth="1"/>
    <col min="8" max="8" width="7.88671875" style="1" customWidth="1"/>
    <col min="9" max="9" width="11.5546875" style="1"/>
    <col min="10" max="10" width="11.5546875" style="1" customWidth="1"/>
    <col min="11" max="12" width="11.5546875" style="1"/>
    <col min="13" max="16" width="11.5546875" style="1" customWidth="1"/>
    <col min="17" max="16384" width="11.5546875" style="1"/>
  </cols>
  <sheetData>
    <row r="2" spans="2:17" ht="33.6" customHeight="1" x14ac:dyDescent="0.3">
      <c r="B2" s="34" t="s">
        <v>23</v>
      </c>
      <c r="C2" s="35"/>
      <c r="D2" s="35"/>
      <c r="E2" s="35"/>
      <c r="F2" s="35"/>
      <c r="G2" s="35"/>
      <c r="H2" s="35"/>
      <c r="I2" s="37" t="s">
        <v>24</v>
      </c>
      <c r="J2" s="35"/>
      <c r="K2" s="38" t="s">
        <v>25</v>
      </c>
      <c r="L2" s="37" t="s">
        <v>24</v>
      </c>
      <c r="M2" s="35"/>
      <c r="N2" s="35"/>
      <c r="O2" s="35"/>
      <c r="P2" s="35"/>
      <c r="Q2" s="39" t="s">
        <v>25</v>
      </c>
    </row>
    <row r="3" spans="2:17" x14ac:dyDescent="0.3">
      <c r="Q3" s="40"/>
    </row>
    <row r="4" spans="2:17" ht="25.8" x14ac:dyDescent="0.3">
      <c r="B4" s="34" t="s">
        <v>1</v>
      </c>
      <c r="C4" s="35"/>
      <c r="D4" s="35"/>
      <c r="E4" s="35"/>
      <c r="F4" s="35"/>
      <c r="G4" s="35"/>
      <c r="H4" s="35"/>
      <c r="I4" s="37" t="s">
        <v>24</v>
      </c>
      <c r="J4" s="35"/>
      <c r="K4" s="38" t="s">
        <v>25</v>
      </c>
      <c r="L4" s="37" t="s">
        <v>24</v>
      </c>
      <c r="M4" s="35"/>
      <c r="N4" s="35"/>
      <c r="O4" s="35"/>
      <c r="P4" s="35"/>
      <c r="Q4" s="39" t="s">
        <v>25</v>
      </c>
    </row>
    <row r="5" spans="2:17" ht="21" x14ac:dyDescent="0.3">
      <c r="B5" s="36" t="str" cm="1">
        <f t="array" aca="1" ref="B5" ca="1">"1) Masquer la colonne " &amp; LEFT(SUBSTITUTE(CELL("adresse",J2),"$",""),1)</f>
        <v>1) Masquer la colonne J</v>
      </c>
      <c r="C5" s="35"/>
      <c r="D5" s="35"/>
      <c r="E5" s="35"/>
      <c r="F5" s="35"/>
      <c r="G5" s="35"/>
      <c r="H5" s="35"/>
      <c r="I5" s="37" t="s">
        <v>24</v>
      </c>
      <c r="J5" s="35"/>
      <c r="K5" s="38" t="s">
        <v>25</v>
      </c>
      <c r="L5" s="37" t="s">
        <v>24</v>
      </c>
      <c r="M5" s="35"/>
      <c r="N5" s="35"/>
      <c r="O5" s="35"/>
      <c r="P5" s="35"/>
      <c r="Q5" s="39" t="s">
        <v>25</v>
      </c>
    </row>
    <row r="6" spans="2:17" ht="21" x14ac:dyDescent="0.3">
      <c r="B6" s="36" t="str" cm="1">
        <f t="array" aca="1" ref="B6" ca="1">"2) Masquer la ligne " &amp; RIGHT(SUBSTITUTE(CELL("adresse",B3),"$",""),1)</f>
        <v>2) Masquer la ligne 3</v>
      </c>
      <c r="C6" s="35"/>
      <c r="D6" s="35"/>
      <c r="E6" s="35"/>
      <c r="F6" s="35"/>
      <c r="G6" s="35"/>
      <c r="H6" s="35"/>
      <c r="I6" s="37" t="s">
        <v>24</v>
      </c>
      <c r="J6" s="35"/>
      <c r="K6" s="38" t="s">
        <v>25</v>
      </c>
      <c r="L6" s="37" t="s">
        <v>24</v>
      </c>
      <c r="M6" s="35"/>
      <c r="N6" s="35"/>
      <c r="O6" s="35"/>
      <c r="P6" s="35"/>
      <c r="Q6" s="39" t="s">
        <v>25</v>
      </c>
    </row>
    <row r="7" spans="2:17" ht="21" x14ac:dyDescent="0.3">
      <c r="B7" s="36" t="str" cm="1">
        <f t="array" aca="1" ref="B7" ca="1">"3) Grouper les colonnes " &amp; LEFT(SUBSTITUTE(CELL("adresse",M2),"$",""),1) &amp; " à " &amp; LEFT(SUBSTITUTE(CELL("adresse",P2),"$",""),1)</f>
        <v>3) Grouper les colonnes M à P</v>
      </c>
      <c r="C7" s="35"/>
      <c r="D7" s="35"/>
      <c r="E7" s="35"/>
      <c r="F7" s="35"/>
      <c r="G7" s="35"/>
      <c r="H7" s="35"/>
      <c r="I7" s="37" t="s">
        <v>24</v>
      </c>
      <c r="J7" s="35"/>
      <c r="K7" s="38" t="s">
        <v>25</v>
      </c>
      <c r="L7" s="37" t="s">
        <v>24</v>
      </c>
      <c r="M7" s="35"/>
      <c r="N7" s="35"/>
      <c r="O7" s="35"/>
      <c r="P7" s="35"/>
      <c r="Q7" s="39" t="s">
        <v>25</v>
      </c>
    </row>
    <row r="8" spans="2:17" ht="21" x14ac:dyDescent="0.3">
      <c r="B8" s="36" t="str" cm="1">
        <f t="array" aca="1" ref="B8" ca="1">"4) Grouper les lignes " &amp; RIGHT(SUBSTITUTE(CELL("adresse",B4),"$",""),1) &amp; " à " &amp; RIGHT(SUBSTITUTE(CELL("adresse",B9),"$",""),1)</f>
        <v>4) Grouper les lignes 4 à 9</v>
      </c>
      <c r="C8" s="35"/>
      <c r="D8" s="35"/>
      <c r="E8" s="35"/>
      <c r="F8" s="35"/>
      <c r="G8" s="35"/>
      <c r="H8" s="35"/>
      <c r="I8" s="37" t="s">
        <v>24</v>
      </c>
      <c r="J8" s="35"/>
      <c r="K8" s="38" t="s">
        <v>25</v>
      </c>
      <c r="L8" s="37" t="s">
        <v>24</v>
      </c>
      <c r="M8" s="35"/>
      <c r="N8" s="35"/>
      <c r="O8" s="35"/>
      <c r="P8" s="35"/>
      <c r="Q8" s="39" t="s">
        <v>25</v>
      </c>
    </row>
    <row r="9" spans="2:17" ht="21" x14ac:dyDescent="0.3">
      <c r="B9" s="36"/>
      <c r="C9" s="35"/>
      <c r="D9" s="35"/>
      <c r="E9" s="35"/>
      <c r="F9" s="35"/>
      <c r="G9" s="35"/>
      <c r="H9" s="35"/>
      <c r="I9" s="37" t="s">
        <v>24</v>
      </c>
      <c r="J9" s="35"/>
      <c r="K9" s="38" t="s">
        <v>25</v>
      </c>
      <c r="L9" s="37" t="s">
        <v>24</v>
      </c>
      <c r="M9" s="35"/>
      <c r="N9" s="35"/>
      <c r="O9" s="35"/>
      <c r="P9" s="35"/>
      <c r="Q9" s="39" t="s">
        <v>25</v>
      </c>
    </row>
  </sheetData>
  <sheetProtection formatColumns="0" formatRows="0" insertColumns="0" insertRows="0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27</vt:i4>
      </vt:variant>
    </vt:vector>
  </HeadingPairs>
  <TitlesOfParts>
    <vt:vector size="27" baseType="lpstr">
      <vt:lpstr>Bienvenue 👋</vt:lpstr>
      <vt:lpstr>Exercice 1</vt:lpstr>
      <vt:lpstr>Exercice 1 (CORR)</vt:lpstr>
      <vt:lpstr>Exercice 2</vt:lpstr>
      <vt:lpstr>Exercice 2 (CORR)</vt:lpstr>
      <vt:lpstr>Exercice 3</vt:lpstr>
      <vt:lpstr>Exercice 3 (CORR)</vt:lpstr>
      <vt:lpstr>Exercice 4</vt:lpstr>
      <vt:lpstr>Exercice 4 (CORR)</vt:lpstr>
      <vt:lpstr>Exercice 5</vt:lpstr>
      <vt:lpstr>Exercice 5 (CORR)</vt:lpstr>
      <vt:lpstr>Exercice 6</vt:lpstr>
      <vt:lpstr>Exercice 6 (CORR)</vt:lpstr>
      <vt:lpstr>Exercice 7</vt:lpstr>
      <vt:lpstr>Exercice 7 (CORR)</vt:lpstr>
      <vt:lpstr>Exercice 8</vt:lpstr>
      <vt:lpstr>Exercice 8 (CORR)</vt:lpstr>
      <vt:lpstr>Exercice 9</vt:lpstr>
      <vt:lpstr>Exercice 9 (CORR)</vt:lpstr>
      <vt:lpstr>Exercice 10</vt:lpstr>
      <vt:lpstr>Exercice 10 (CORR)</vt:lpstr>
      <vt:lpstr>Exercice 11</vt:lpstr>
      <vt:lpstr>Exercice 11 (CORR)</vt:lpstr>
      <vt:lpstr>Exercice 12</vt:lpstr>
      <vt:lpstr>Exercice 12 (CORR)</vt:lpstr>
      <vt:lpstr>Exercice 13</vt:lpstr>
      <vt:lpstr>Exercice 13 (CORR)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dcterms:created xsi:type="dcterms:W3CDTF">2024-11-20T20:56:00Z</dcterms:created>
  <dcterms:modified xsi:type="dcterms:W3CDTF">2026-06-24T14:54:31Z</dcterms:modified>
</cp:coreProperties>
</file>